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tab11" sheetId="1" r:id="rId1"/>
    <sheet name="tab10" sheetId="2" r:id="rId2"/>
    <sheet name="tab9" sheetId="3" r:id="rId3"/>
    <sheet name="tab8" sheetId="4" r:id="rId4"/>
    <sheet name="tab7" sheetId="5" r:id="rId5"/>
    <sheet name="tab6" sheetId="6" r:id="rId6"/>
    <sheet name="tab5" sheetId="7" r:id="rId7"/>
    <sheet name="tab4" sheetId="8" r:id="rId8"/>
    <sheet name="tab3" sheetId="9" r:id="rId9"/>
    <sheet name="tab2" sheetId="10" r:id="rId10"/>
    <sheet name="tab1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<sst xmlns="http://schemas.openxmlformats.org/spreadsheetml/2006/main" count="471" uniqueCount="186">
  <si>
    <t>الهيكلة العمرية</t>
  </si>
  <si>
    <r>
      <rPr>
        <b/>
        <sz val="12"/>
        <color indexed="30"/>
        <rFont val="Simplified Arabic"/>
        <family val="1"/>
      </rPr>
      <t xml:space="preserve">العدد </t>
    </r>
    <r>
      <rPr>
        <b/>
        <sz val="13"/>
        <color indexed="8"/>
        <rFont val="Calibri"/>
        <family val="2"/>
      </rPr>
      <t xml:space="preserve"> </t>
    </r>
    <r>
      <rPr>
        <b/>
        <sz val="11"/>
        <color indexed="30"/>
        <rFont val="Times New Roman"/>
        <family val="1"/>
      </rPr>
      <t>Nombre</t>
    </r>
  </si>
  <si>
    <r>
      <rPr>
        <b/>
        <sz val="12"/>
        <color indexed="30"/>
        <rFont val="Simplified Arabic"/>
        <family val="1"/>
      </rPr>
      <t>النسبة</t>
    </r>
    <r>
      <rPr>
        <b/>
        <sz val="12"/>
        <color indexed="30"/>
        <rFont val="Times New Roman"/>
        <family val="1"/>
      </rPr>
      <t xml:space="preserve">   (%) </t>
    </r>
    <r>
      <rPr>
        <b/>
        <sz val="11"/>
        <color indexed="30"/>
        <rFont val="Times New Roman"/>
        <family val="1"/>
      </rPr>
      <t>Pourcentage</t>
    </r>
  </si>
  <si>
    <t>Structure d'âge</t>
  </si>
  <si>
    <r>
      <rPr>
        <b/>
        <sz val="12"/>
        <color indexed="30"/>
        <rFont val="Simplified Arabic"/>
        <family val="1"/>
      </rPr>
      <t xml:space="preserve">ذكور </t>
    </r>
    <r>
      <rPr>
        <b/>
        <sz val="11"/>
        <color indexed="30"/>
        <rFont val="Times New Roman"/>
        <family val="1"/>
      </rPr>
      <t>Hommes</t>
    </r>
  </si>
  <si>
    <r>
      <rPr>
        <b/>
        <sz val="12"/>
        <color indexed="30"/>
        <rFont val="Simplified Arabic"/>
        <family val="1"/>
      </rPr>
      <t>إناث</t>
    </r>
    <r>
      <rPr>
        <b/>
        <sz val="12"/>
        <color indexed="30"/>
        <rFont val="Calibri"/>
        <family val="2"/>
      </rPr>
      <t xml:space="preserve"> </t>
    </r>
    <r>
      <rPr>
        <b/>
        <sz val="11"/>
        <color indexed="30"/>
        <rFont val="Times New Roman"/>
        <family val="1"/>
      </rPr>
      <t>Femmes</t>
    </r>
  </si>
  <si>
    <r>
      <t xml:space="preserve">المجموع </t>
    </r>
    <r>
      <rPr>
        <b/>
        <sz val="11"/>
        <color indexed="30"/>
        <rFont val="Times New Roman"/>
        <family val="1"/>
      </rPr>
      <t>Total</t>
    </r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</si>
  <si>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</si>
  <si>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</si>
  <si>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</si>
  <si>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</si>
  <si>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</si>
  <si>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</si>
  <si>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</si>
  <si>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</si>
  <si>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</si>
  <si>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60 et plus</t>
  </si>
  <si>
    <t>Non déclaré</t>
  </si>
  <si>
    <t>المجموع</t>
  </si>
  <si>
    <t>Total</t>
  </si>
  <si>
    <t>الحالة العائلية</t>
  </si>
  <si>
    <t>Situation familiale</t>
  </si>
  <si>
    <t>أعزب</t>
  </si>
  <si>
    <t>Célibataire</t>
  </si>
  <si>
    <t>متزوّج</t>
  </si>
  <si>
    <t>Marié</t>
  </si>
  <si>
    <t>أرمل</t>
  </si>
  <si>
    <t>Veuf</t>
  </si>
  <si>
    <t>مطلّق</t>
  </si>
  <si>
    <t>Divorcé</t>
  </si>
  <si>
    <t>غير مصرّح به</t>
  </si>
  <si>
    <t>الصنف</t>
  </si>
  <si>
    <t>Catégorie</t>
  </si>
  <si>
    <t>الصّنف الفرعي أ1</t>
  </si>
  <si>
    <t>Catégorie A1</t>
  </si>
  <si>
    <t>الصّنف الفرعي أ2</t>
  </si>
  <si>
    <t>Catégorie A2</t>
  </si>
  <si>
    <t>Catégorie A3</t>
  </si>
  <si>
    <t>الصّنف ب</t>
  </si>
  <si>
    <t>Catégorie B</t>
  </si>
  <si>
    <t>الصّنف ج</t>
  </si>
  <si>
    <t>Catégorie C</t>
  </si>
  <si>
    <t>الصّنف د</t>
  </si>
  <si>
    <t>Catégorie D</t>
  </si>
  <si>
    <t>مجموع الموظفين</t>
  </si>
  <si>
    <t>Total des fonctionnaires</t>
  </si>
  <si>
    <t>الوحدة الثالثة</t>
  </si>
  <si>
    <t>Ouvrunité 1</t>
  </si>
  <si>
    <t>الوحدة الثانية</t>
  </si>
  <si>
    <t>Ouvrunité 2</t>
  </si>
  <si>
    <t>الوحدة الأولى</t>
  </si>
  <si>
    <t>Ouvrunité 3</t>
  </si>
  <si>
    <t>مجموع العملة</t>
  </si>
  <si>
    <t>Total des ouvriers</t>
  </si>
  <si>
    <t>حالة أخرى</t>
  </si>
  <si>
    <t>Autres</t>
  </si>
  <si>
    <t xml:space="preserve">مجموع الجنسين </t>
  </si>
  <si>
    <t>Total des  deux sexes</t>
  </si>
  <si>
    <t xml:space="preserve">الوزارة أو الهيكل </t>
  </si>
  <si>
    <t>صنف أ1 catégorie A1</t>
  </si>
  <si>
    <t>صنف أ2 catégorie A2</t>
  </si>
  <si>
    <t>صنف أ3 catégorie A3</t>
  </si>
  <si>
    <t>صنف ب catégorie B</t>
  </si>
  <si>
    <t>صنف ج catégorie C</t>
  </si>
  <si>
    <t>صنف د catégorie D</t>
  </si>
  <si>
    <t>مجموع الموظفين   Total des fonctionnaires</t>
  </si>
  <si>
    <t>مجموع العملة Total des ouvriers</t>
  </si>
  <si>
    <t>حالة أخرى Autres</t>
  </si>
  <si>
    <t>المجموع العامّ Total</t>
  </si>
  <si>
    <t>Ministère ou établissement</t>
  </si>
  <si>
    <t>رئاسة الحكومة</t>
  </si>
  <si>
    <t>Présidence du gouvernement</t>
  </si>
  <si>
    <t>وزارة العدل</t>
  </si>
  <si>
    <t>Ministère de la justice</t>
  </si>
  <si>
    <t>وزارة المالية</t>
  </si>
  <si>
    <t>Ministère des finances</t>
  </si>
  <si>
    <t>وزارة التربية</t>
  </si>
  <si>
    <t>Ministère de l'éducation</t>
  </si>
  <si>
    <t>وزارة التعليم العالي و البحث العلمي</t>
  </si>
  <si>
    <t>Ministère de l'enseignement supérieur, de la recherche scientifique</t>
  </si>
  <si>
    <t>وزارة الشؤون الاجتماعية</t>
  </si>
  <si>
    <t>Ministère des affaires sociales</t>
  </si>
  <si>
    <t xml:space="preserve">Autres établissements </t>
  </si>
  <si>
    <t>ذكور</t>
  </si>
  <si>
    <t>Hommes</t>
  </si>
  <si>
    <t>إناث</t>
  </si>
  <si>
    <t>Femmes</t>
  </si>
  <si>
    <t>الوزارة أو الهيكل</t>
  </si>
  <si>
    <t>الصّنف</t>
  </si>
  <si>
    <t>أقلّ من 25 سنة</t>
  </si>
  <si>
    <t>الهيكل</t>
  </si>
  <si>
    <t>الصّنف الفرعي أ3</t>
  </si>
  <si>
    <t>جدول 5:توزيع  أعوان الوظيفة العمومية حسب الوزارة أو الهيكل و الصنف</t>
  </si>
  <si>
    <t>Tableau 5: La distribution des agents de la fonction publique selon le ministère ou l'établissement et la catégorie</t>
  </si>
  <si>
    <t>جدول 6:توزيع  أعوان الوظيفة العمومية حسب الوزارة أو الهيكل و الصنف</t>
  </si>
  <si>
    <t xml:space="preserve">Tableau 6: La distribution des agents de la fonction publique selon le ministère ou l'établissement et la catégorie </t>
  </si>
  <si>
    <t>جدول 7:توزيع  أعوان الوظيفة العمومية حسب الوزارة أو الهيكل و الصنف</t>
  </si>
  <si>
    <t>Tableau 7: La distribution des agents de la fonction publique selon le ministère ou l'établissement et la catégorie</t>
  </si>
  <si>
    <t>سلك الإطار المشترك</t>
  </si>
  <si>
    <t>سلك الأعوان الوقتيين</t>
  </si>
  <si>
    <t>سلك متفقدي المصالح   المالية</t>
  </si>
  <si>
    <t>سلك الإطار الفني</t>
  </si>
  <si>
    <t>سلك التعليم العالي</t>
  </si>
  <si>
    <t>سلك التعليم الثانوي</t>
  </si>
  <si>
    <t>سلك التعليم الابتدائي</t>
  </si>
  <si>
    <t>سلك القيميين</t>
  </si>
  <si>
    <t>سلك تعليم وزارة الشباب والطفولة والرياضة</t>
  </si>
  <si>
    <t>السلك الطبي</t>
  </si>
  <si>
    <t>السلك شبه الطبي</t>
  </si>
  <si>
    <t>سلك القضاة</t>
  </si>
  <si>
    <t>سلك كتاب المحاكم</t>
  </si>
  <si>
    <t>سلك العملة</t>
  </si>
  <si>
    <t>أسلاك أخرى</t>
  </si>
  <si>
    <t>السلك</t>
  </si>
  <si>
    <t>Corps</t>
  </si>
  <si>
    <t>Corps médical</t>
  </si>
  <si>
    <t>Corps des agents temporaires</t>
  </si>
  <si>
    <t>Corps des inspecteurs financiers</t>
  </si>
  <si>
    <t>Corps technique</t>
  </si>
  <si>
    <t>Corps des enseignants de l'enseignement supérieur</t>
  </si>
  <si>
    <t>Corps des enseignants de l'enseignement secondaire</t>
  </si>
  <si>
    <t>Corps des enseignants de l'enseignment primaire</t>
  </si>
  <si>
    <t>Corps des surveillants de ministère de l'éducation</t>
  </si>
  <si>
    <t>Corps des enseignants de ministère de la jeunesse et de l'enfance</t>
  </si>
  <si>
    <t>Corps paramédical</t>
  </si>
  <si>
    <t>Corps des magistrats</t>
  </si>
  <si>
    <t>Corps des greffiers de juridiction</t>
  </si>
  <si>
    <t>Corps des ouvriers</t>
  </si>
  <si>
    <t>Autres corps</t>
  </si>
  <si>
    <t>unité 1</t>
  </si>
  <si>
    <t>unité 2</t>
  </si>
  <si>
    <t>unité 3</t>
  </si>
  <si>
    <t>الوحدة1 unité1</t>
  </si>
  <si>
    <t>الوحدة2 unité2</t>
  </si>
  <si>
    <t>الوحدة3 unité3</t>
  </si>
  <si>
    <t>moins  25 ans</t>
  </si>
  <si>
    <r>
      <t xml:space="preserve">جدول </t>
    </r>
    <r>
      <rPr>
        <b/>
        <sz val="11"/>
        <color indexed="30"/>
        <rFont val="Simplified Arabic"/>
        <family val="1"/>
      </rPr>
      <t>9</t>
    </r>
    <r>
      <rPr>
        <b/>
        <sz val="13"/>
        <color indexed="30"/>
        <rFont val="Simplified Arabic"/>
        <family val="1"/>
      </rPr>
      <t xml:space="preserve">: التوزيع النسبي لأعوان الوظيفة العمومية حسب الصنف والفئة العمرية سنة </t>
    </r>
    <r>
      <rPr>
        <b/>
        <sz val="11"/>
        <color indexed="30"/>
        <rFont val="Simplified Arabic"/>
        <family val="1"/>
      </rPr>
      <t>2017 (%)</t>
    </r>
  </si>
  <si>
    <t>Tableau 9: La distribution des agents de la fonction publique selon la catégorie et la structure d'âge en 2017 (%)</t>
  </si>
  <si>
    <t>جدول 1:توزيع   أعوان الوظيفة العمومية حسب الوزارة أو الهيكل و الجنس سنة 2019</t>
  </si>
  <si>
    <t>Tableau 1 : La distribution des agents de la fonction publique selon le ministère ou l'établissement et le sexe en 2019</t>
  </si>
  <si>
    <t>جدول 2:توزيع  أعوان الوظيفة العمومية حسب الهيكلة العمرية و الجنس سنة 2019</t>
  </si>
  <si>
    <t>Tableau 2 : La distribution des agents de la fonction publique selon la structure d'âge et le sexe en 2019</t>
  </si>
  <si>
    <t>Tableau 3 : La distribution des agents de la fonction publique selon la situation familiale et le sexe en 2019</t>
  </si>
  <si>
    <r>
      <t xml:space="preserve">جدول </t>
    </r>
    <r>
      <rPr>
        <b/>
        <sz val="11"/>
        <color indexed="30"/>
        <rFont val="Simplified Arabic"/>
        <family val="1"/>
      </rPr>
      <t>4</t>
    </r>
    <r>
      <rPr>
        <b/>
        <sz val="13"/>
        <color indexed="30"/>
        <rFont val="Simplified Arabic"/>
        <family val="1"/>
      </rPr>
      <t xml:space="preserve">:توزيع  أعوان الوظيفة العمومية حسب الصنف والجنس سنة </t>
    </r>
    <r>
      <rPr>
        <b/>
        <sz val="11"/>
        <color indexed="30"/>
        <rFont val="Simplified Arabic"/>
        <family val="1"/>
      </rPr>
      <t>2019</t>
    </r>
  </si>
  <si>
    <t>Tableau 4: La distribution des agents de la fonction publique selon la catégorie et le sexe en 2019</t>
  </si>
  <si>
    <r>
      <t xml:space="preserve">جدول </t>
    </r>
    <r>
      <rPr>
        <b/>
        <sz val="11"/>
        <color indexed="30"/>
        <rFont val="Simplified Arabic"/>
        <family val="1"/>
      </rPr>
      <t>8</t>
    </r>
    <r>
      <rPr>
        <b/>
        <sz val="13"/>
        <color indexed="30"/>
        <rFont val="Simplified Arabic"/>
        <family val="1"/>
      </rPr>
      <t xml:space="preserve">: توزيع أعوان الوظيفة العمومية حسب الصنف والفئة العمرية سنة </t>
    </r>
    <r>
      <rPr>
        <b/>
        <sz val="11"/>
        <color indexed="30"/>
        <rFont val="Simplified Arabic"/>
        <family val="1"/>
      </rPr>
      <t>2019</t>
    </r>
  </si>
  <si>
    <t>Tableau 8: La distribution des agents de la fonction publique selon la catégorie et la structure d'âge en 2019</t>
  </si>
  <si>
    <r>
      <t xml:space="preserve">جدول </t>
    </r>
    <r>
      <rPr>
        <b/>
        <sz val="11"/>
        <color indexed="30"/>
        <rFont val="Simplified Arabic"/>
        <family val="1"/>
      </rPr>
      <t>10</t>
    </r>
    <r>
      <rPr>
        <b/>
        <sz val="13"/>
        <color indexed="30"/>
        <rFont val="Simplified Arabic"/>
        <family val="1"/>
      </rPr>
      <t xml:space="preserve">: توزيع أعوان الوظيفة العمومية حسب الهيكل والفئة العمرية سنة </t>
    </r>
    <r>
      <rPr>
        <b/>
        <sz val="11"/>
        <color indexed="30"/>
        <rFont val="Simplified Arabic"/>
        <family val="1"/>
      </rPr>
      <t>2019</t>
    </r>
  </si>
  <si>
    <t>Tableau 10: La distribution des agents de la fonction publique selon le ministère ou l'établissement et la structure d'âge en 2019</t>
  </si>
  <si>
    <r>
      <t xml:space="preserve">جدول </t>
    </r>
    <r>
      <rPr>
        <b/>
        <sz val="11"/>
        <color indexed="30"/>
        <rFont val="Simplified Arabic"/>
        <family val="1"/>
      </rPr>
      <t>11</t>
    </r>
    <r>
      <rPr>
        <b/>
        <sz val="13"/>
        <color indexed="30"/>
        <rFont val="Simplified Arabic"/>
        <family val="1"/>
      </rPr>
      <t xml:space="preserve">:توزيع  أعوان الوظيفة العمومية حسب السلك والجنس سنة </t>
    </r>
    <r>
      <rPr>
        <b/>
        <sz val="11"/>
        <color indexed="30"/>
        <rFont val="Simplified Arabic"/>
        <family val="1"/>
      </rPr>
      <t>2019</t>
    </r>
  </si>
  <si>
    <t>Tableau 11: La distribution des agents de la fonction publique selon le corps et le sexe en 2019</t>
  </si>
  <si>
    <t>وزارة الدفاع</t>
  </si>
  <si>
    <t>وزارة الداخلية</t>
  </si>
  <si>
    <t>وزارة الفلاحة</t>
  </si>
  <si>
    <t>وزارة التجهيز</t>
  </si>
  <si>
    <t>وزارة  الشباب والرياضة</t>
  </si>
  <si>
    <t>وزارة الصحة</t>
  </si>
  <si>
    <t>الجماعات المحلية</t>
  </si>
  <si>
    <t>هياكل  أخرى</t>
  </si>
  <si>
    <t>Ministère de la défense</t>
  </si>
  <si>
    <t>Ministère de l'intérieur</t>
  </si>
  <si>
    <t>Ministère de l'agriculture</t>
  </si>
  <si>
    <t>Ministère de l'équipement</t>
  </si>
  <si>
    <t>Ministère de la jeunesse et sport</t>
  </si>
  <si>
    <t>Ministère de la santé</t>
  </si>
  <si>
    <t>Communes</t>
  </si>
  <si>
    <t>76.5</t>
  </si>
  <si>
    <t>19.6</t>
  </si>
  <si>
    <t>32.9</t>
  </si>
  <si>
    <t>65.0</t>
  </si>
  <si>
    <t>76.3</t>
  </si>
  <si>
    <t>79.4</t>
  </si>
  <si>
    <t>81.8</t>
  </si>
  <si>
    <t>83.8</t>
  </si>
  <si>
    <t>85.8</t>
  </si>
  <si>
    <t>80.6</t>
  </si>
  <si>
    <t>33.4</t>
  </si>
  <si>
    <t>55.9</t>
  </si>
  <si>
    <t>22.4</t>
  </si>
  <si>
    <t>19.1</t>
  </si>
  <si>
    <t>17.0</t>
  </si>
  <si>
    <t>14.9</t>
  </si>
  <si>
    <t>12.6</t>
  </si>
  <si>
    <t>18.1</t>
  </si>
  <si>
    <t>Collectivités locales</t>
  </si>
  <si>
    <t>جدول 3:توزيع  أعوان الوظيفة العمومية حسب الحالة العائلية والجنس سنة 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</si>
</sst>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###0"/>
    <numFmt numFmtId="172" formatCode="0.0000000"/>
    <numFmt numFmtId="173" formatCode="0.00000000"/>
    <numFmt numFmtId="174" formatCode="0.000000000"/>
    <numFmt numFmtId="175" formatCode="0.0000000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0.0_ ;[Red]\-0.0\ "/>
    <numFmt numFmtId="184" formatCode="####.0%"/>
    <numFmt numFmtId="185" formatCode="###0.0%"/>
    <numFmt numFmtId="186" formatCode="###0.0"/>
    <numFmt numFmtId="187" formatCode="#########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30"/>
      <name val="Simplified Arabic"/>
      <family val="1"/>
    </font>
    <font>
      <b/>
      <sz val="13"/>
      <color indexed="8"/>
      <name val="Calibri"/>
      <family val="2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indexed="8"/>
      <name val="Times New Roman"/>
      <family val="1"/>
    </font>
    <font>
      <sz val="11"/>
      <color indexed="8"/>
      <name val="Simplified Arabic"/>
      <family val="1"/>
    </font>
    <font>
      <sz val="12"/>
      <color indexed="8"/>
      <name val="Simplified Arabic"/>
      <family val="1"/>
    </font>
    <font>
      <b/>
      <sz val="11"/>
      <color indexed="30"/>
      <name val="Simplified Arabic"/>
      <family val="1"/>
    </font>
    <font>
      <b/>
      <sz val="13"/>
      <color indexed="30"/>
      <name val="Simplified Arabic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Simplified Arabic"/>
      <family val="1"/>
    </font>
    <font>
      <sz val="10"/>
      <name val="Simplified Arabic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11"/>
      <name val="Simplified Arabic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Simplified Arabic"/>
      <family val="1"/>
    </font>
    <font>
      <sz val="11"/>
      <color indexed="30"/>
      <name val="Times New Roman"/>
      <family val="1"/>
    </font>
    <font>
      <sz val="11"/>
      <name val="Calibri"/>
      <family val="2"/>
    </font>
    <font>
      <sz val="12"/>
      <color indexed="30"/>
      <name val="Simplified Arabic"/>
      <family val="1"/>
    </font>
    <font>
      <b/>
      <sz val="14"/>
      <color indexed="30"/>
      <name val="Simplified Arabic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Calibri"/>
      <family val="2"/>
    </font>
    <font>
      <b/>
      <sz val="12"/>
      <color rgb="FF0070C0"/>
      <name val="Simplified Arabic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sz val="11"/>
      <color theme="1"/>
      <name val="Simplified Arabic"/>
      <family val="1"/>
    </font>
    <font>
      <sz val="11"/>
      <color rgb="FF0070C0"/>
      <name val="Simplified Arabic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0070C0"/>
      <name val="Times New Roman"/>
      <family val="1"/>
    </font>
    <font>
      <b/>
      <sz val="13"/>
      <color rgb="FF0070C0"/>
      <name val="Simplified Arabic"/>
      <family val="1"/>
    </font>
    <font>
      <sz val="12"/>
      <color rgb="FF0070C0"/>
      <name val="Simplified Arabic"/>
      <family val="1"/>
    </font>
    <font>
      <b/>
      <sz val="13"/>
      <color theme="1"/>
      <name val="Calibri"/>
      <family val="2"/>
    </font>
    <font>
      <sz val="11"/>
      <color theme="1"/>
      <name val="Times New Roman"/>
      <family val="1"/>
    </font>
    <font>
      <b/>
      <sz val="14"/>
      <color rgb="FF0070C0"/>
      <name val="Simplified Arab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3"/>
      </left>
      <right/>
      <top style="thin">
        <color theme="3"/>
      </top>
      <bottom style="thin"/>
    </border>
    <border>
      <left/>
      <right style="thin">
        <color theme="3"/>
      </right>
      <top/>
      <bottom style="thin">
        <color theme="3"/>
      </bottom>
    </border>
    <border>
      <left>
        <color indexed="63"/>
      </left>
      <right style="thin"/>
      <top style="thin">
        <color theme="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theme="3"/>
      </bottom>
    </border>
    <border>
      <left style="thin"/>
      <right style="thin"/>
      <top style="thin">
        <color theme="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>
        <color theme="3"/>
      </bottom>
    </border>
    <border>
      <left/>
      <right style="thin"/>
      <top style="thin"/>
      <bottom style="thin"/>
    </border>
    <border>
      <left/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theme="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theme="3"/>
      </top>
      <bottom/>
    </border>
    <border>
      <left style="thin"/>
      <right style="thin"/>
      <top/>
      <bottom style="thin">
        <color theme="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>
        <color indexed="8"/>
      </top>
      <bottom>
        <color indexed="8"/>
      </bottom>
    </border>
    <border>
      <left style="thin">
        <color theme="3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theme="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>
        <color theme="3"/>
      </right>
      <top style="thin"/>
      <bottom style="thin"/>
    </border>
    <border>
      <left style="thin"/>
      <right>
        <color indexed="63"/>
      </right>
      <top/>
      <bottom style="thin">
        <color theme="3"/>
      </bottom>
    </border>
    <border>
      <left/>
      <right/>
      <top/>
      <bottom style="thin">
        <color theme="3"/>
      </bottom>
    </border>
    <border>
      <left style="thin"/>
      <right style="thin">
        <color theme="3"/>
      </right>
      <top style="thin"/>
      <bottom/>
    </border>
    <border>
      <left style="thin"/>
      <right style="thin">
        <color theme="3"/>
      </right>
      <top/>
      <bottom style="thin"/>
    </border>
    <border>
      <left style="thin">
        <color theme="3"/>
      </left>
      <right/>
      <top style="thin"/>
      <bottom style="thin">
        <color theme="3"/>
      </bottom>
    </border>
    <border>
      <left/>
      <right/>
      <top style="thin"/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43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8" fillId="0" borderId="0" xfId="51" applyFont="1" applyBorder="1" applyAlignment="1">
      <alignment horizontal="left" vertical="center" wrapText="1"/>
      <protection/>
    </xf>
    <xf numFmtId="0" fontId="63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3" fillId="0" borderId="11" xfId="0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66" fillId="0" borderId="12" xfId="0" applyNumberFormat="1" applyFont="1" applyBorder="1" applyAlignment="1">
      <alignment horizontal="center" vertical="center"/>
    </xf>
    <xf numFmtId="166" fontId="6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64" fillId="0" borderId="14" xfId="0" applyFont="1" applyBorder="1" applyAlignment="1">
      <alignment horizontal="right" vertical="center" wrapText="1"/>
    </xf>
    <xf numFmtId="0" fontId="64" fillId="0" borderId="11" xfId="51" applyFont="1" applyBorder="1" applyAlignment="1">
      <alignment horizontal="center" vertical="center" wrapText="1" readingOrder="2"/>
      <protection/>
    </xf>
    <xf numFmtId="0" fontId="64" fillId="0" borderId="11" xfId="0" applyFont="1" applyBorder="1" applyAlignment="1">
      <alignment horizontal="center" vertical="center" wrapText="1" readingOrder="2"/>
    </xf>
    <xf numFmtId="0" fontId="68" fillId="0" borderId="15" xfId="0" applyFont="1" applyBorder="1" applyAlignment="1">
      <alignment horizontal="right"/>
    </xf>
    <xf numFmtId="0" fontId="68" fillId="0" borderId="16" xfId="0" applyFont="1" applyBorder="1" applyAlignment="1">
      <alignment horizontal="right"/>
    </xf>
    <xf numFmtId="0" fontId="69" fillId="0" borderId="16" xfId="0" applyFont="1" applyBorder="1" applyAlignment="1">
      <alignment horizontal="right"/>
    </xf>
    <xf numFmtId="0" fontId="64" fillId="0" borderId="17" xfId="51" applyFont="1" applyFill="1" applyBorder="1" applyAlignment="1">
      <alignment horizontal="right" vertical="center" wrapText="1" readingOrder="2"/>
      <protection/>
    </xf>
    <xf numFmtId="170" fontId="0" fillId="0" borderId="0" xfId="0" applyNumberFormat="1" applyAlignment="1">
      <alignment/>
    </xf>
    <xf numFmtId="0" fontId="13" fillId="0" borderId="18" xfId="51" applyFont="1" applyBorder="1" applyAlignment="1">
      <alignment horizontal="left" vertical="center" wrapText="1"/>
      <protection/>
    </xf>
    <xf numFmtId="0" fontId="70" fillId="0" borderId="17" xfId="51" applyFont="1" applyFill="1" applyBorder="1" applyAlignment="1">
      <alignment horizontal="left" vertical="center" wrapText="1"/>
      <protection/>
    </xf>
    <xf numFmtId="0" fontId="64" fillId="0" borderId="11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1" fillId="0" borderId="18" xfId="0" applyFont="1" applyBorder="1" applyAlignment="1">
      <alignment horizontal="left"/>
    </xf>
    <xf numFmtId="0" fontId="72" fillId="0" borderId="18" xfId="0" applyFont="1" applyBorder="1" applyAlignment="1">
      <alignment horizontal="left"/>
    </xf>
    <xf numFmtId="0" fontId="70" fillId="0" borderId="20" xfId="51" applyFont="1" applyFill="1" applyBorder="1" applyAlignment="1">
      <alignment horizontal="left" vertical="center" wrapText="1"/>
      <protection/>
    </xf>
    <xf numFmtId="1" fontId="66" fillId="0" borderId="21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8" fillId="0" borderId="22" xfId="51" applyFont="1" applyBorder="1" applyAlignment="1">
      <alignment horizontal="left" vertical="center" wrapText="1"/>
      <protection/>
    </xf>
    <xf numFmtId="0" fontId="8" fillId="0" borderId="18" xfId="51" applyFont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8" xfId="51" applyFont="1" applyFill="1" applyBorder="1" applyAlignment="1">
      <alignment horizontal="left" vertical="center" wrapText="1"/>
      <protection/>
    </xf>
    <xf numFmtId="166" fontId="67" fillId="0" borderId="25" xfId="0" applyNumberFormat="1" applyFont="1" applyBorder="1" applyAlignment="1">
      <alignment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3" fillId="0" borderId="26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1" fontId="65" fillId="0" borderId="23" xfId="0" applyNumberFormat="1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1" fontId="66" fillId="0" borderId="16" xfId="0" applyNumberFormat="1" applyFont="1" applyBorder="1" applyAlignment="1">
      <alignment horizontal="center" vertical="center"/>
    </xf>
    <xf numFmtId="1" fontId="66" fillId="0" borderId="25" xfId="0" applyNumberFormat="1" applyFont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71" fontId="18" fillId="0" borderId="23" xfId="51" applyNumberFormat="1" applyFont="1" applyBorder="1" applyAlignment="1">
      <alignment horizontal="center" vertical="center"/>
      <protection/>
    </xf>
    <xf numFmtId="0" fontId="64" fillId="0" borderId="26" xfId="51" applyFont="1" applyBorder="1" applyAlignment="1">
      <alignment horizontal="center" vertical="center" wrapText="1" readingOrder="2"/>
      <protection/>
    </xf>
    <xf numFmtId="0" fontId="64" fillId="0" borderId="26" xfId="0" applyFont="1" applyBorder="1" applyAlignment="1">
      <alignment horizontal="center" vertical="center" wrapText="1" readingOrder="2"/>
    </xf>
    <xf numFmtId="0" fontId="64" fillId="0" borderId="26" xfId="0" applyFont="1" applyBorder="1" applyAlignment="1">
      <alignment horizontal="center" vertical="center"/>
    </xf>
    <xf numFmtId="171" fontId="18" fillId="0" borderId="28" xfId="51" applyNumberFormat="1" applyFont="1" applyBorder="1" applyAlignment="1">
      <alignment horizontal="center" vertical="center"/>
      <protection/>
    </xf>
    <xf numFmtId="171" fontId="18" fillId="0" borderId="29" xfId="51" applyNumberFormat="1" applyFont="1" applyBorder="1" applyAlignment="1">
      <alignment horizontal="center" vertical="center"/>
      <protection/>
    </xf>
    <xf numFmtId="0" fontId="64" fillId="0" borderId="30" xfId="51" applyFont="1" applyFill="1" applyBorder="1" applyAlignment="1">
      <alignment horizontal="right" vertical="center" wrapText="1" readingOrder="2"/>
      <protection/>
    </xf>
    <xf numFmtId="166" fontId="0" fillId="0" borderId="25" xfId="0" applyNumberFormat="1" applyBorder="1" applyAlignment="1">
      <alignment horizontal="center" vertical="center"/>
    </xf>
    <xf numFmtId="171" fontId="0" fillId="0" borderId="21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right" vertical="center"/>
    </xf>
    <xf numFmtId="0" fontId="9" fillId="0" borderId="18" xfId="51" applyFont="1" applyBorder="1" applyAlignment="1">
      <alignment horizontal="right" vertical="center" wrapText="1" readingOrder="2"/>
      <protection/>
    </xf>
    <xf numFmtId="0" fontId="9" fillId="0" borderId="18" xfId="51" applyFont="1" applyFill="1" applyBorder="1" applyAlignment="1">
      <alignment horizontal="right" vertical="center" wrapText="1" readingOrder="2"/>
      <protection/>
    </xf>
    <xf numFmtId="171" fontId="0" fillId="0" borderId="26" xfId="0" applyNumberForma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171" fontId="18" fillId="0" borderId="31" xfId="52" applyNumberFormat="1" applyFont="1" applyBorder="1" applyAlignment="1">
      <alignment horizontal="center" vertical="center"/>
      <protection/>
    </xf>
    <xf numFmtId="171" fontId="18" fillId="0" borderId="0" xfId="52" applyNumberFormat="1" applyFont="1" applyBorder="1" applyAlignment="1">
      <alignment horizontal="center" vertical="center"/>
      <protection/>
    </xf>
    <xf numFmtId="171" fontId="18" fillId="0" borderId="23" xfId="52" applyNumberFormat="1" applyFont="1" applyBorder="1" applyAlignment="1">
      <alignment horizontal="center" vertical="center"/>
      <protection/>
    </xf>
    <xf numFmtId="171" fontId="0" fillId="0" borderId="32" xfId="0" applyNumberFormat="1" applyBorder="1" applyAlignment="1">
      <alignment horizontal="center" vertical="center"/>
    </xf>
    <xf numFmtId="0" fontId="0" fillId="0" borderId="0" xfId="0" applyAlignment="1">
      <alignment/>
    </xf>
    <xf numFmtId="1" fontId="66" fillId="0" borderId="33" xfId="0" applyNumberFormat="1" applyFont="1" applyBorder="1" applyAlignment="1">
      <alignment horizontal="center" vertical="center"/>
    </xf>
    <xf numFmtId="0" fontId="64" fillId="0" borderId="34" xfId="0" applyFont="1" applyBorder="1" applyAlignment="1">
      <alignment horizontal="right" vertical="center" wrapText="1"/>
    </xf>
    <xf numFmtId="0" fontId="64" fillId="0" borderId="20" xfId="51" applyFont="1" applyFill="1" applyBorder="1" applyAlignment="1">
      <alignment horizontal="right" vertical="center" wrapText="1" readingOrder="2"/>
      <protection/>
    </xf>
    <xf numFmtId="183" fontId="0" fillId="0" borderId="35" xfId="0" applyNumberFormat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42" fillId="0" borderId="33" xfId="0" applyNumberFormat="1" applyFont="1" applyFill="1" applyBorder="1" applyAlignment="1">
      <alignment horizontal="center"/>
    </xf>
    <xf numFmtId="183" fontId="42" fillId="0" borderId="16" xfId="0" applyNumberFormat="1" applyFont="1" applyFill="1" applyBorder="1" applyAlignment="1">
      <alignment horizontal="center"/>
    </xf>
    <xf numFmtId="186" fontId="0" fillId="0" borderId="32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71" fontId="0" fillId="0" borderId="33" xfId="0" applyNumberFormat="1" applyBorder="1" applyAlignment="1">
      <alignment horizontal="center" vertical="center"/>
    </xf>
    <xf numFmtId="171" fontId="0" fillId="0" borderId="16" xfId="0" applyNumberForma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right"/>
    </xf>
    <xf numFmtId="0" fontId="68" fillId="0" borderId="35" xfId="0" applyFont="1" applyBorder="1" applyAlignment="1">
      <alignment horizontal="right"/>
    </xf>
    <xf numFmtId="0" fontId="74" fillId="0" borderId="23" xfId="51" applyFont="1" applyBorder="1" applyAlignment="1">
      <alignment horizontal="right" vertical="center" wrapText="1" readingOrder="2"/>
      <protection/>
    </xf>
    <xf numFmtId="0" fontId="69" fillId="0" borderId="23" xfId="0" applyFont="1" applyBorder="1" applyAlignment="1">
      <alignment horizontal="right"/>
    </xf>
    <xf numFmtId="171" fontId="18" fillId="0" borderId="36" xfId="52" applyNumberFormat="1" applyFont="1" applyBorder="1" applyAlignment="1">
      <alignment horizontal="center" vertical="center"/>
      <protection/>
    </xf>
    <xf numFmtId="171" fontId="18" fillId="0" borderId="37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83" fontId="42" fillId="0" borderId="25" xfId="0" applyNumberFormat="1" applyFont="1" applyFill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35" xfId="51" applyFont="1" applyBorder="1" applyAlignment="1">
      <alignment horizontal="right" vertical="center" wrapText="1" readingOrder="2"/>
      <protection/>
    </xf>
    <xf numFmtId="0" fontId="15" fillId="0" borderId="23" xfId="51" applyFont="1" applyBorder="1" applyAlignment="1">
      <alignment horizontal="right" vertical="center" wrapText="1" readingOrder="2"/>
      <protection/>
    </xf>
    <xf numFmtId="0" fontId="15" fillId="0" borderId="23" xfId="51" applyFont="1" applyBorder="1" applyAlignment="1">
      <alignment horizontal="right" vertical="center" wrapText="1"/>
      <protection/>
    </xf>
    <xf numFmtId="0" fontId="16" fillId="0" borderId="23" xfId="51" applyFont="1" applyBorder="1" applyAlignment="1">
      <alignment horizontal="right" vertical="center" wrapText="1"/>
      <protection/>
    </xf>
    <xf numFmtId="0" fontId="70" fillId="0" borderId="39" xfId="51" applyFont="1" applyFill="1" applyBorder="1" applyAlignment="1">
      <alignment horizontal="left" vertical="center" wrapText="1"/>
      <protection/>
    </xf>
    <xf numFmtId="0" fontId="13" fillId="0" borderId="22" xfId="51" applyFont="1" applyBorder="1" applyAlignment="1">
      <alignment horizontal="left" vertical="center" wrapText="1"/>
      <protection/>
    </xf>
    <xf numFmtId="0" fontId="17" fillId="0" borderId="18" xfId="51" applyFont="1" applyBorder="1" applyAlignment="1">
      <alignment horizontal="left" vertical="top" wrapText="1"/>
      <protection/>
    </xf>
    <xf numFmtId="0" fontId="13" fillId="0" borderId="40" xfId="51" applyFont="1" applyBorder="1" applyAlignment="1">
      <alignment horizontal="left" vertical="center" wrapText="1"/>
      <protection/>
    </xf>
    <xf numFmtId="0" fontId="70" fillId="0" borderId="17" xfId="51" applyFont="1" applyBorder="1" applyAlignment="1">
      <alignment horizontal="left" vertical="center" wrapText="1"/>
      <protection/>
    </xf>
    <xf numFmtId="186" fontId="0" fillId="0" borderId="23" xfId="0" applyNumberFormat="1" applyBorder="1" applyAlignment="1">
      <alignment horizontal="center" vertical="center"/>
    </xf>
    <xf numFmtId="0" fontId="71" fillId="0" borderId="23" xfId="0" applyFont="1" applyBorder="1" applyAlignment="1">
      <alignment horizontal="left"/>
    </xf>
    <xf numFmtId="0" fontId="71" fillId="0" borderId="16" xfId="0" applyFont="1" applyBorder="1" applyAlignment="1">
      <alignment horizontal="left"/>
    </xf>
    <xf numFmtId="0" fontId="72" fillId="0" borderId="23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71" fillId="0" borderId="35" xfId="0" applyFont="1" applyBorder="1" applyAlignment="1">
      <alignment horizontal="left"/>
    </xf>
    <xf numFmtId="0" fontId="71" fillId="0" borderId="33" xfId="0" applyFont="1" applyBorder="1" applyAlignment="1">
      <alignment horizontal="left"/>
    </xf>
    <xf numFmtId="0" fontId="68" fillId="0" borderId="18" xfId="0" applyFont="1" applyBorder="1" applyAlignment="1">
      <alignment horizontal="right" vertical="top" wrapText="1" readingOrder="2"/>
    </xf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68" fillId="0" borderId="35" xfId="0" applyFont="1" applyBorder="1" applyAlignment="1">
      <alignment horizontal="right" wrapText="1" readingOrder="2"/>
    </xf>
    <xf numFmtId="0" fontId="68" fillId="0" borderId="23" xfId="0" applyFont="1" applyBorder="1" applyAlignment="1">
      <alignment horizontal="right" wrapText="1" readingOrder="2"/>
    </xf>
    <xf numFmtId="0" fontId="68" fillId="0" borderId="23" xfId="0" applyFont="1" applyBorder="1" applyAlignment="1">
      <alignment horizontal="right" vertical="top" wrapText="1" readingOrder="2"/>
    </xf>
    <xf numFmtId="1" fontId="0" fillId="0" borderId="32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171" fontId="0" fillId="0" borderId="35" xfId="0" applyNumberFormat="1" applyBorder="1" applyAlignment="1">
      <alignment horizontal="center" vertical="center"/>
    </xf>
    <xf numFmtId="186" fontId="0" fillId="0" borderId="35" xfId="0" applyNumberForma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25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186" fontId="0" fillId="0" borderId="41" xfId="0" applyNumberFormat="1" applyBorder="1" applyAlignment="1">
      <alignment horizontal="center" vertical="center"/>
    </xf>
    <xf numFmtId="186" fontId="0" fillId="0" borderId="38" xfId="0" applyNumberFormat="1" applyBorder="1" applyAlignment="1">
      <alignment horizontal="center" vertical="center"/>
    </xf>
    <xf numFmtId="186" fontId="0" fillId="0" borderId="4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0" fontId="10" fillId="0" borderId="35" xfId="51" applyFont="1" applyFill="1" applyBorder="1" applyAlignment="1">
      <alignment horizontal="right" vertical="center" wrapText="1" readingOrder="2"/>
      <protection/>
    </xf>
    <xf numFmtId="0" fontId="10" fillId="0" borderId="23" xfId="51" applyFont="1" applyFill="1" applyBorder="1" applyAlignment="1">
      <alignment horizontal="right" vertical="center" wrapText="1" readingOrder="2"/>
      <protection/>
    </xf>
    <xf numFmtId="0" fontId="10" fillId="0" borderId="41" xfId="51" applyFont="1" applyFill="1" applyBorder="1" applyAlignment="1">
      <alignment horizontal="right" vertical="center" wrapText="1" readingOrder="2"/>
      <protection/>
    </xf>
    <xf numFmtId="171" fontId="0" fillId="0" borderId="43" xfId="0" applyNumberFormat="1" applyBorder="1" applyAlignment="1">
      <alignment horizontal="center" vertical="center"/>
    </xf>
    <xf numFmtId="171" fontId="0" fillId="0" borderId="34" xfId="0" applyNumberFormat="1" applyBorder="1" applyAlignment="1">
      <alignment horizontal="center" vertical="center"/>
    </xf>
    <xf numFmtId="171" fontId="0" fillId="0" borderId="44" xfId="0" applyNumberFormat="1" applyBorder="1" applyAlignment="1">
      <alignment horizontal="center" vertical="center"/>
    </xf>
    <xf numFmtId="171" fontId="18" fillId="0" borderId="0" xfId="51" applyNumberFormat="1" applyFont="1" applyBorder="1" applyAlignment="1">
      <alignment horizontal="center" vertical="center"/>
      <protection/>
    </xf>
    <xf numFmtId="171" fontId="0" fillId="0" borderId="27" xfId="0" applyNumberFormat="1" applyBorder="1" applyAlignment="1">
      <alignment horizontal="center" vertical="center"/>
    </xf>
    <xf numFmtId="171" fontId="0" fillId="0" borderId="45" xfId="0" applyNumberFormat="1" applyBorder="1" applyAlignment="1">
      <alignment horizontal="center" vertical="center"/>
    </xf>
    <xf numFmtId="171" fontId="18" fillId="0" borderId="46" xfId="51" applyNumberFormat="1" applyFont="1" applyBorder="1" applyAlignment="1">
      <alignment horizontal="center" vertical="center"/>
      <protection/>
    </xf>
    <xf numFmtId="171" fontId="18" fillId="0" borderId="38" xfId="51" applyNumberFormat="1" applyFont="1" applyBorder="1" applyAlignment="1">
      <alignment horizontal="center" vertical="center"/>
      <protection/>
    </xf>
    <xf numFmtId="171" fontId="18" fillId="0" borderId="35" xfId="51" applyNumberFormat="1" applyFont="1" applyBorder="1" applyAlignment="1">
      <alignment horizontal="center" vertical="center"/>
      <protection/>
    </xf>
    <xf numFmtId="171" fontId="18" fillId="0" borderId="32" xfId="51" applyNumberFormat="1" applyFont="1" applyBorder="1" applyAlignment="1">
      <alignment horizontal="center" vertical="center"/>
      <protection/>
    </xf>
    <xf numFmtId="171" fontId="18" fillId="0" borderId="16" xfId="51" applyNumberFormat="1" applyFont="1" applyBorder="1" applyAlignment="1">
      <alignment horizontal="center" vertical="center"/>
      <protection/>
    </xf>
    <xf numFmtId="171" fontId="18" fillId="0" borderId="47" xfId="51" applyNumberFormat="1" applyFont="1" applyBorder="1" applyAlignment="1">
      <alignment horizontal="center" vertical="center"/>
      <protection/>
    </xf>
    <xf numFmtId="171" fontId="18" fillId="0" borderId="48" xfId="51" applyNumberFormat="1" applyFont="1" applyBorder="1" applyAlignment="1">
      <alignment horizontal="center" vertical="center"/>
      <protection/>
    </xf>
    <xf numFmtId="1" fontId="65" fillId="0" borderId="33" xfId="0" applyNumberFormat="1" applyFont="1" applyBorder="1" applyAlignment="1">
      <alignment horizontal="center" vertical="center"/>
    </xf>
    <xf numFmtId="171" fontId="18" fillId="0" borderId="49" xfId="52" applyNumberFormat="1" applyFont="1" applyBorder="1" applyAlignment="1">
      <alignment horizontal="center" vertical="center"/>
      <protection/>
    </xf>
    <xf numFmtId="171" fontId="18" fillId="0" borderId="50" xfId="51" applyNumberFormat="1" applyFont="1" applyBorder="1" applyAlignment="1">
      <alignment horizontal="center" vertical="center"/>
      <protection/>
    </xf>
    <xf numFmtId="0" fontId="64" fillId="0" borderId="32" xfId="0" applyFont="1" applyBorder="1" applyAlignment="1">
      <alignment horizontal="center" vertical="center" wrapText="1"/>
    </xf>
    <xf numFmtId="171" fontId="18" fillId="0" borderId="36" xfId="51" applyNumberFormat="1" applyFont="1" applyBorder="1" applyAlignment="1">
      <alignment horizontal="center" vertical="center"/>
      <protection/>
    </xf>
    <xf numFmtId="171" fontId="18" fillId="0" borderId="37" xfId="51" applyNumberFormat="1" applyFont="1" applyBorder="1" applyAlignment="1">
      <alignment horizontal="center" vertical="center"/>
      <protection/>
    </xf>
    <xf numFmtId="171" fontId="18" fillId="0" borderId="31" xfId="51" applyNumberFormat="1" applyFont="1" applyBorder="1" applyAlignment="1">
      <alignment horizontal="center" vertical="center"/>
      <protection/>
    </xf>
    <xf numFmtId="0" fontId="64" fillId="0" borderId="32" xfId="0" applyFont="1" applyFill="1" applyBorder="1" applyAlignment="1">
      <alignment horizontal="center" vertical="center" wrapText="1"/>
    </xf>
    <xf numFmtId="1" fontId="65" fillId="0" borderId="31" xfId="0" applyNumberFormat="1" applyFont="1" applyBorder="1" applyAlignment="1">
      <alignment horizontal="center" vertical="center"/>
    </xf>
    <xf numFmtId="171" fontId="0" fillId="0" borderId="51" xfId="0" applyNumberFormat="1" applyBorder="1" applyAlignment="1">
      <alignment horizontal="center" vertical="center"/>
    </xf>
    <xf numFmtId="171" fontId="0" fillId="0" borderId="52" xfId="0" applyNumberFormat="1" applyBorder="1" applyAlignment="1">
      <alignment horizontal="center" vertical="center"/>
    </xf>
    <xf numFmtId="171" fontId="18" fillId="0" borderId="33" xfId="51" applyNumberFormat="1" applyFont="1" applyBorder="1" applyAlignment="1">
      <alignment horizontal="center" vertical="center"/>
      <protection/>
    </xf>
    <xf numFmtId="1" fontId="65" fillId="0" borderId="22" xfId="0" applyNumberFormat="1" applyFont="1" applyBorder="1" applyAlignment="1">
      <alignment horizontal="center" vertical="center"/>
    </xf>
    <xf numFmtId="1" fontId="65" fillId="0" borderId="18" xfId="0" applyNumberFormat="1" applyFon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18" fillId="0" borderId="22" xfId="51" applyNumberFormat="1" applyFont="1" applyBorder="1" applyAlignment="1">
      <alignment horizontal="center" vertical="center"/>
      <protection/>
    </xf>
    <xf numFmtId="171" fontId="18" fillId="0" borderId="18" xfId="51" applyNumberFormat="1" applyFont="1" applyBorder="1" applyAlignment="1">
      <alignment horizontal="center" vertical="center"/>
      <protection/>
    </xf>
    <xf numFmtId="0" fontId="64" fillId="0" borderId="35" xfId="0" applyFont="1" applyBorder="1" applyAlignment="1">
      <alignment horizontal="center" vertical="center" wrapText="1"/>
    </xf>
    <xf numFmtId="1" fontId="65" fillId="0" borderId="53" xfId="0" applyNumberFormat="1" applyFont="1" applyBorder="1" applyAlignment="1">
      <alignment horizontal="center" vertical="center"/>
    </xf>
    <xf numFmtId="1" fontId="65" fillId="0" borderId="54" xfId="0" applyNumberFormat="1" applyFont="1" applyBorder="1" applyAlignment="1">
      <alignment horizontal="center" vertical="center"/>
    </xf>
    <xf numFmtId="171" fontId="18" fillId="0" borderId="54" xfId="52" applyNumberFormat="1" applyFont="1" applyBorder="1" applyAlignment="1">
      <alignment horizontal="center" vertical="center"/>
      <protection/>
    </xf>
    <xf numFmtId="171" fontId="18" fillId="0" borderId="28" xfId="52" applyNumberFormat="1" applyFont="1" applyBorder="1" applyAlignment="1">
      <alignment horizontal="center" vertical="center"/>
      <protection/>
    </xf>
    <xf numFmtId="171" fontId="18" fillId="0" borderId="29" xfId="52" applyNumberFormat="1" applyFont="1" applyBorder="1" applyAlignment="1">
      <alignment horizontal="center" vertical="center"/>
      <protection/>
    </xf>
    <xf numFmtId="1" fontId="65" fillId="0" borderId="55" xfId="0" applyNumberFormat="1" applyFont="1" applyBorder="1" applyAlignment="1">
      <alignment horizontal="center" vertical="center"/>
    </xf>
    <xf numFmtId="1" fontId="65" fillId="0" borderId="56" xfId="0" applyNumberFormat="1" applyFont="1" applyBorder="1" applyAlignment="1">
      <alignment horizontal="center" vertical="center"/>
    </xf>
    <xf numFmtId="171" fontId="0" fillId="0" borderId="31" xfId="0" applyNumberFormat="1" applyBorder="1" applyAlignment="1">
      <alignment horizontal="center" vertical="center"/>
    </xf>
    <xf numFmtId="171" fontId="0" fillId="0" borderId="29" xfId="0" applyNumberFormat="1" applyBorder="1" applyAlignment="1">
      <alignment horizontal="center" vertical="center"/>
    </xf>
    <xf numFmtId="1" fontId="65" fillId="0" borderId="57" xfId="0" applyNumberFormat="1" applyFont="1" applyBorder="1" applyAlignment="1">
      <alignment horizontal="center" vertical="center"/>
    </xf>
    <xf numFmtId="171" fontId="18" fillId="0" borderId="53" xfId="52" applyNumberFormat="1" applyFont="1" applyBorder="1" applyAlignment="1">
      <alignment horizontal="center" vertical="center"/>
      <protection/>
    </xf>
    <xf numFmtId="0" fontId="0" fillId="0" borderId="54" xfId="0" applyBorder="1" applyAlignment="1">
      <alignment/>
    </xf>
    <xf numFmtId="171" fontId="0" fillId="0" borderId="58" xfId="0" applyNumberFormat="1" applyBorder="1" applyAlignment="1">
      <alignment horizontal="center"/>
    </xf>
    <xf numFmtId="0" fontId="64" fillId="0" borderId="59" xfId="0" applyFont="1" applyBorder="1" applyAlignment="1">
      <alignment horizontal="center" vertical="center" wrapText="1"/>
    </xf>
    <xf numFmtId="171" fontId="18" fillId="0" borderId="36" xfId="53" applyNumberFormat="1" applyFont="1" applyBorder="1" applyAlignment="1">
      <alignment horizontal="center" vertical="center"/>
      <protection/>
    </xf>
    <xf numFmtId="171" fontId="18" fillId="0" borderId="37" xfId="53" applyNumberFormat="1" applyFont="1" applyBorder="1" applyAlignment="1">
      <alignment horizontal="center" vertical="center"/>
      <protection/>
    </xf>
    <xf numFmtId="171" fontId="18" fillId="0" borderId="28" xfId="53" applyNumberFormat="1" applyFont="1" applyBorder="1" applyAlignment="1">
      <alignment horizontal="center" vertical="center"/>
      <protection/>
    </xf>
    <xf numFmtId="171" fontId="18" fillId="0" borderId="31" xfId="53" applyNumberFormat="1" applyFont="1" applyBorder="1" applyAlignment="1">
      <alignment horizontal="center" vertical="center"/>
      <protection/>
    </xf>
    <xf numFmtId="171" fontId="18" fillId="0" borderId="0" xfId="53" applyNumberFormat="1" applyFont="1" applyBorder="1" applyAlignment="1">
      <alignment horizontal="center" vertical="center"/>
      <protection/>
    </xf>
    <xf numFmtId="171" fontId="18" fillId="0" borderId="29" xfId="53" applyNumberFormat="1" applyFont="1" applyBorder="1" applyAlignment="1">
      <alignment horizontal="center" vertical="center"/>
      <protection/>
    </xf>
    <xf numFmtId="171" fontId="18" fillId="0" borderId="54" xfId="53" applyNumberFormat="1" applyFont="1" applyBorder="1" applyAlignment="1">
      <alignment horizontal="center" vertical="center"/>
      <protection/>
    </xf>
    <xf numFmtId="171" fontId="18" fillId="0" borderId="60" xfId="53" applyNumberFormat="1" applyFont="1" applyBorder="1" applyAlignment="1">
      <alignment horizontal="center" vertical="center"/>
      <protection/>
    </xf>
    <xf numFmtId="171" fontId="18" fillId="0" borderId="61" xfId="53" applyNumberFormat="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65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1" fontId="65" fillId="0" borderId="17" xfId="0" applyNumberFormat="1" applyFont="1" applyBorder="1" applyAlignment="1">
      <alignment horizontal="center" vertical="center"/>
    </xf>
    <xf numFmtId="1" fontId="65" fillId="0" borderId="16" xfId="0" applyNumberFormat="1" applyFon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166" fontId="65" fillId="0" borderId="23" xfId="0" applyNumberFormat="1" applyFont="1" applyBorder="1" applyAlignment="1">
      <alignment horizontal="center" vertical="center"/>
    </xf>
    <xf numFmtId="166" fontId="65" fillId="0" borderId="0" xfId="0" applyNumberFormat="1" applyFont="1" applyBorder="1" applyAlignment="1">
      <alignment horizontal="center" vertical="center"/>
    </xf>
    <xf numFmtId="166" fontId="18" fillId="0" borderId="23" xfId="51" applyNumberFormat="1" applyFont="1" applyBorder="1" applyAlignment="1">
      <alignment horizontal="center" vertical="center"/>
      <protection/>
    </xf>
    <xf numFmtId="166" fontId="18" fillId="0" borderId="0" xfId="51" applyNumberFormat="1" applyFont="1" applyBorder="1" applyAlignment="1">
      <alignment horizontal="center" vertical="center"/>
      <protection/>
    </xf>
    <xf numFmtId="166" fontId="18" fillId="0" borderId="47" xfId="51" applyNumberFormat="1" applyFont="1" applyBorder="1" applyAlignment="1">
      <alignment horizontal="center" vertical="center"/>
      <protection/>
    </xf>
    <xf numFmtId="166" fontId="18" fillId="0" borderId="38" xfId="51" applyNumberFormat="1" applyFont="1" applyBorder="1" applyAlignment="1">
      <alignment horizontal="center" vertical="center"/>
      <protection/>
    </xf>
    <xf numFmtId="166" fontId="66" fillId="0" borderId="21" xfId="0" applyNumberFormat="1" applyFont="1" applyBorder="1" applyAlignment="1">
      <alignment horizontal="center" vertical="center"/>
    </xf>
    <xf numFmtId="166" fontId="66" fillId="0" borderId="12" xfId="0" applyNumberFormat="1" applyFont="1" applyBorder="1" applyAlignment="1">
      <alignment horizontal="center" vertical="center"/>
    </xf>
    <xf numFmtId="0" fontId="71" fillId="0" borderId="32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23" xfId="51" applyFont="1" applyBorder="1" applyAlignment="1">
      <alignment horizontal="right" vertical="center" wrapText="1"/>
      <protection/>
    </xf>
    <xf numFmtId="0" fontId="72" fillId="0" borderId="0" xfId="51" applyFont="1" applyBorder="1" applyAlignment="1">
      <alignment horizontal="right" vertical="center" wrapText="1"/>
      <protection/>
    </xf>
    <xf numFmtId="0" fontId="72" fillId="0" borderId="16" xfId="51" applyFont="1" applyBorder="1" applyAlignment="1">
      <alignment horizontal="right" vertical="center" wrapText="1"/>
      <protection/>
    </xf>
    <xf numFmtId="0" fontId="70" fillId="0" borderId="21" xfId="51" applyFont="1" applyFill="1" applyBorder="1" applyAlignment="1">
      <alignment horizontal="right" vertical="center" wrapText="1"/>
      <protection/>
    </xf>
    <xf numFmtId="0" fontId="70" fillId="0" borderId="12" xfId="51" applyFont="1" applyFill="1" applyBorder="1" applyAlignment="1">
      <alignment horizontal="right" vertical="center" wrapText="1"/>
      <protection/>
    </xf>
    <xf numFmtId="0" fontId="70" fillId="0" borderId="25" xfId="51" applyFont="1" applyFill="1" applyBorder="1" applyAlignment="1">
      <alignment horizontal="right" vertical="center" wrapText="1"/>
      <protection/>
    </xf>
    <xf numFmtId="0" fontId="70" fillId="0" borderId="0" xfId="0" applyFont="1" applyBorder="1" applyAlignment="1">
      <alignment vertical="center" wrapText="1"/>
    </xf>
    <xf numFmtId="0" fontId="70" fillId="0" borderId="19" xfId="0" applyFont="1" applyBorder="1" applyAlignment="1">
      <alignment horizontal="left" vertical="center"/>
    </xf>
    <xf numFmtId="0" fontId="70" fillId="0" borderId="21" xfId="51" applyFont="1" applyBorder="1" applyAlignment="1">
      <alignment horizontal="left" vertical="center" wrapText="1"/>
      <protection/>
    </xf>
    <xf numFmtId="0" fontId="70" fillId="0" borderId="12" xfId="51" applyFont="1" applyBorder="1" applyAlignment="1">
      <alignment horizontal="left" vertical="center" wrapText="1"/>
      <protection/>
    </xf>
    <xf numFmtId="0" fontId="70" fillId="0" borderId="25" xfId="51" applyFont="1" applyBorder="1" applyAlignment="1">
      <alignment horizontal="left" vertical="center" wrapText="1"/>
      <protection/>
    </xf>
    <xf numFmtId="166" fontId="18" fillId="0" borderId="36" xfId="52" applyNumberFormat="1" applyFont="1" applyBorder="1" applyAlignment="1">
      <alignment horizontal="center" vertical="center"/>
      <protection/>
    </xf>
    <xf numFmtId="166" fontId="0" fillId="0" borderId="37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6" fontId="18" fillId="0" borderId="31" xfId="52" applyNumberFormat="1" applyFont="1" applyBorder="1" applyAlignment="1">
      <alignment horizontal="center" vertical="center"/>
      <protection/>
    </xf>
    <xf numFmtId="1" fontId="0" fillId="0" borderId="16" xfId="0" applyNumberFormat="1" applyBorder="1" applyAlignment="1">
      <alignment horizontal="center" vertical="center"/>
    </xf>
    <xf numFmtId="0" fontId="70" fillId="0" borderId="21" xfId="51" applyFont="1" applyFill="1" applyBorder="1" applyAlignment="1">
      <alignment vertical="top" wrapText="1"/>
      <protection/>
    </xf>
    <xf numFmtId="0" fontId="70" fillId="0" borderId="25" xfId="51" applyFont="1" applyFill="1" applyBorder="1" applyAlignment="1">
      <alignment vertical="top" wrapText="1"/>
      <protection/>
    </xf>
    <xf numFmtId="0" fontId="70" fillId="0" borderId="12" xfId="51" applyFont="1" applyFill="1" applyBorder="1" applyAlignment="1">
      <alignment vertical="top" wrapText="1"/>
      <protection/>
    </xf>
    <xf numFmtId="0" fontId="70" fillId="0" borderId="22" xfId="51" applyFont="1" applyFill="1" applyBorder="1" applyAlignment="1">
      <alignment horizontal="center" vertical="center" wrapText="1"/>
      <protection/>
    </xf>
    <xf numFmtId="166" fontId="6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70" fillId="0" borderId="17" xfId="51" applyFont="1" applyFill="1" applyBorder="1" applyAlignment="1">
      <alignment horizontal="left" vertical="center"/>
      <protection/>
    </xf>
    <xf numFmtId="0" fontId="13" fillId="0" borderId="22" xfId="51" applyFont="1" applyBorder="1" applyAlignment="1">
      <alignment horizontal="left" vertical="center"/>
      <protection/>
    </xf>
    <xf numFmtId="0" fontId="13" fillId="0" borderId="18" xfId="51" applyFont="1" applyBorder="1" applyAlignment="1">
      <alignment horizontal="left" vertical="center"/>
      <protection/>
    </xf>
    <xf numFmtId="0" fontId="17" fillId="0" borderId="18" xfId="51" applyFont="1" applyBorder="1" applyAlignment="1">
      <alignment horizontal="left" vertical="top"/>
      <protection/>
    </xf>
    <xf numFmtId="0" fontId="13" fillId="0" borderId="40" xfId="51" applyFont="1" applyBorder="1" applyAlignment="1">
      <alignment horizontal="left" vertical="center"/>
      <protection/>
    </xf>
    <xf numFmtId="0" fontId="70" fillId="0" borderId="17" xfId="51" applyFont="1" applyBorder="1" applyAlignment="1">
      <alignment horizontal="left" vertical="center"/>
      <protection/>
    </xf>
    <xf numFmtId="0" fontId="64" fillId="0" borderId="64" xfId="51" applyFont="1" applyFill="1" applyBorder="1" applyAlignment="1">
      <alignment horizontal="right" vertical="center" readingOrder="2"/>
      <protection/>
    </xf>
    <xf numFmtId="0" fontId="15" fillId="0" borderId="35" xfId="51" applyFont="1" applyBorder="1" applyAlignment="1">
      <alignment horizontal="right" vertical="center" readingOrder="2"/>
      <protection/>
    </xf>
    <xf numFmtId="0" fontId="15" fillId="0" borderId="23" xfId="51" applyFont="1" applyBorder="1" applyAlignment="1">
      <alignment horizontal="right" vertical="center" readingOrder="2"/>
      <protection/>
    </xf>
    <xf numFmtId="0" fontId="15" fillId="0" borderId="23" xfId="51" applyFont="1" applyBorder="1" applyAlignment="1">
      <alignment horizontal="right" vertical="center"/>
      <protection/>
    </xf>
    <xf numFmtId="0" fontId="16" fillId="0" borderId="23" xfId="51" applyFont="1" applyBorder="1" applyAlignment="1">
      <alignment horizontal="right" vertical="center"/>
      <protection/>
    </xf>
    <xf numFmtId="0" fontId="64" fillId="0" borderId="21" xfId="51" applyFont="1" applyFill="1" applyBorder="1" applyAlignment="1">
      <alignment horizontal="right" vertical="center" readingOrder="2"/>
      <protection/>
    </xf>
    <xf numFmtId="1" fontId="0" fillId="0" borderId="0" xfId="0" applyNumberFormat="1" applyAlignment="1">
      <alignment/>
    </xf>
    <xf numFmtId="0" fontId="70" fillId="0" borderId="19" xfId="51" applyFont="1" applyFill="1" applyBorder="1" applyAlignment="1">
      <alignment horizontal="left" vertical="center"/>
      <protection/>
    </xf>
    <xf numFmtId="0" fontId="64" fillId="0" borderId="26" xfId="51" applyFont="1" applyFill="1" applyBorder="1" applyAlignment="1">
      <alignment horizontal="right" vertical="center" readingOrder="2"/>
      <protection/>
    </xf>
    <xf numFmtId="0" fontId="15" fillId="0" borderId="30" xfId="51" applyFont="1" applyBorder="1" applyAlignment="1">
      <alignment horizontal="right" vertical="center" readingOrder="2"/>
      <protection/>
    </xf>
    <xf numFmtId="0" fontId="64" fillId="0" borderId="17" xfId="51" applyFont="1" applyFill="1" applyBorder="1" applyAlignment="1">
      <alignment horizontal="right" vertical="center" readingOrder="2"/>
      <protection/>
    </xf>
    <xf numFmtId="0" fontId="64" fillId="0" borderId="19" xfId="51" applyFont="1" applyFill="1" applyBorder="1" applyAlignment="1">
      <alignment horizontal="right" vertical="center" readingOrder="2"/>
      <protection/>
    </xf>
    <xf numFmtId="0" fontId="19" fillId="0" borderId="65" xfId="0" applyFont="1" applyBorder="1" applyAlignment="1">
      <alignment horizontal="right"/>
    </xf>
    <xf numFmtId="0" fontId="14" fillId="0" borderId="41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72" fillId="0" borderId="18" xfId="51" applyFont="1" applyBorder="1" applyAlignment="1">
      <alignment horizontal="left" vertical="center"/>
      <protection/>
    </xf>
    <xf numFmtId="0" fontId="74" fillId="0" borderId="16" xfId="51" applyFont="1" applyBorder="1" applyAlignment="1">
      <alignment horizontal="right" vertical="center" readingOrder="2"/>
      <protection/>
    </xf>
    <xf numFmtId="0" fontId="68" fillId="0" borderId="18" xfId="0" applyFont="1" applyBorder="1" applyAlignment="1">
      <alignment horizontal="right" vertical="top" readingOrder="2"/>
    </xf>
    <xf numFmtId="0" fontId="73" fillId="0" borderId="0" xfId="0" applyFont="1" applyBorder="1" applyAlignment="1">
      <alignment horizontal="right" vertical="top" wrapText="1"/>
    </xf>
    <xf numFmtId="0" fontId="73" fillId="0" borderId="66" xfId="0" applyFont="1" applyBorder="1" applyAlignment="1">
      <alignment horizontal="right" vertical="top" wrapText="1"/>
    </xf>
    <xf numFmtId="0" fontId="70" fillId="0" borderId="0" xfId="0" applyFont="1" applyBorder="1" applyAlignment="1">
      <alignment vertical="top" wrapText="1"/>
    </xf>
    <xf numFmtId="0" fontId="64" fillId="0" borderId="22" xfId="51" applyFont="1" applyFill="1" applyBorder="1" applyAlignment="1">
      <alignment horizontal="right" vertical="center" wrapText="1" readingOrder="2"/>
      <protection/>
    </xf>
    <xf numFmtId="0" fontId="0" fillId="0" borderId="18" xfId="0" applyBorder="1" applyAlignment="1">
      <alignment horizontal="right" vertical="center" wrapText="1"/>
    </xf>
    <xf numFmtId="0" fontId="75" fillId="0" borderId="10" xfId="0" applyFont="1" applyBorder="1" applyAlignment="1">
      <alignment horizontal="center" vertical="center" wrapText="1"/>
    </xf>
    <xf numFmtId="166" fontId="67" fillId="0" borderId="10" xfId="0" applyNumberFormat="1" applyFont="1" applyBorder="1" applyAlignment="1">
      <alignment horizontal="center" vertical="center" wrapText="1"/>
    </xf>
    <xf numFmtId="0" fontId="70" fillId="0" borderId="35" xfId="51" applyFont="1" applyFill="1" applyBorder="1" applyAlignment="1">
      <alignment horizontal="left" vertical="center" wrapText="1"/>
      <protection/>
    </xf>
    <xf numFmtId="0" fontId="70" fillId="0" borderId="33" xfId="51" applyFont="1" applyFill="1" applyBorder="1" applyAlignment="1">
      <alignment horizontal="left" vertical="center" wrapText="1"/>
      <protection/>
    </xf>
    <xf numFmtId="0" fontId="70" fillId="0" borderId="41" xfId="51" applyFont="1" applyFill="1" applyBorder="1" applyAlignment="1">
      <alignment horizontal="left" vertical="center" wrapText="1"/>
      <protection/>
    </xf>
    <xf numFmtId="0" fontId="70" fillId="0" borderId="42" xfId="51" applyFont="1" applyFill="1" applyBorder="1" applyAlignment="1">
      <alignment horizontal="left" vertical="center" wrapText="1"/>
      <protection/>
    </xf>
    <xf numFmtId="0" fontId="76" fillId="0" borderId="23" xfId="0" applyFont="1" applyBorder="1" applyAlignment="1">
      <alignment horizontal="left" vertical="top" wrapText="1"/>
    </xf>
    <xf numFmtId="0" fontId="76" fillId="0" borderId="16" xfId="0" applyFont="1" applyBorder="1" applyAlignment="1">
      <alignment horizontal="left" vertical="top" wrapText="1"/>
    </xf>
    <xf numFmtId="0" fontId="70" fillId="0" borderId="21" xfId="51" applyFont="1" applyFill="1" applyBorder="1" applyAlignment="1">
      <alignment horizontal="center" vertical="top" wrapText="1"/>
      <protection/>
    </xf>
    <xf numFmtId="0" fontId="70" fillId="0" borderId="25" xfId="51" applyFont="1" applyFill="1" applyBorder="1" applyAlignment="1">
      <alignment horizontal="center" vertical="top" wrapText="1"/>
      <protection/>
    </xf>
    <xf numFmtId="0" fontId="14" fillId="0" borderId="23" xfId="51" applyFont="1" applyBorder="1" applyAlignment="1">
      <alignment horizontal="left" vertical="top" wrapText="1"/>
      <protection/>
    </xf>
    <xf numFmtId="0" fontId="14" fillId="0" borderId="16" xfId="51" applyFont="1" applyBorder="1" applyAlignment="1">
      <alignment horizontal="left" vertical="top" wrapText="1"/>
      <protection/>
    </xf>
    <xf numFmtId="0" fontId="14" fillId="0" borderId="23" xfId="51" applyFont="1" applyBorder="1" applyAlignment="1">
      <alignment horizontal="left" vertical="top"/>
      <protection/>
    </xf>
    <xf numFmtId="0" fontId="14" fillId="0" borderId="16" xfId="51" applyFont="1" applyBorder="1" applyAlignment="1">
      <alignment horizontal="left" vertical="top"/>
      <protection/>
    </xf>
    <xf numFmtId="0" fontId="76" fillId="0" borderId="35" xfId="0" applyFont="1" applyBorder="1" applyAlignment="1">
      <alignment horizontal="left" vertical="top"/>
    </xf>
    <xf numFmtId="0" fontId="76" fillId="0" borderId="33" xfId="0" applyFont="1" applyBorder="1" applyAlignment="1">
      <alignment horizontal="left" vertical="top"/>
    </xf>
    <xf numFmtId="0" fontId="76" fillId="0" borderId="23" xfId="0" applyFont="1" applyBorder="1" applyAlignment="1">
      <alignment horizontal="left" vertical="top"/>
    </xf>
    <xf numFmtId="0" fontId="76" fillId="0" borderId="16" xfId="0" applyFont="1" applyBorder="1" applyAlignment="1">
      <alignment horizontal="left" vertical="top"/>
    </xf>
    <xf numFmtId="0" fontId="73" fillId="0" borderId="66" xfId="0" applyFont="1" applyBorder="1" applyAlignment="1">
      <alignment horizontal="right" vertical="center" wrapText="1"/>
    </xf>
    <xf numFmtId="0" fontId="0" fillId="0" borderId="66" xfId="0" applyBorder="1" applyAlignment="1">
      <alignment wrapText="1"/>
    </xf>
    <xf numFmtId="0" fontId="70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 wrapText="1"/>
    </xf>
    <xf numFmtId="166" fontId="67" fillId="0" borderId="0" xfId="0" applyNumberFormat="1" applyFont="1" applyBorder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21" xfId="51" applyFont="1" applyFill="1" applyBorder="1" applyAlignment="1">
      <alignment horizontal="left" vertical="center" wrapText="1"/>
      <protection/>
    </xf>
    <xf numFmtId="0" fontId="70" fillId="0" borderId="25" xfId="51" applyFont="1" applyFill="1" applyBorder="1" applyAlignment="1">
      <alignment horizontal="left" vertical="center" wrapText="1"/>
      <protection/>
    </xf>
    <xf numFmtId="0" fontId="72" fillId="0" borderId="23" xfId="51" applyFont="1" applyBorder="1" applyAlignment="1">
      <alignment horizontal="left" vertical="center" wrapText="1"/>
      <protection/>
    </xf>
    <xf numFmtId="0" fontId="72" fillId="0" borderId="16" xfId="51" applyFont="1" applyBorder="1" applyAlignment="1">
      <alignment horizontal="left" vertical="center" wrapText="1"/>
      <protection/>
    </xf>
    <xf numFmtId="0" fontId="71" fillId="0" borderId="23" xfId="0" applyFont="1" applyBorder="1" applyAlignment="1">
      <alignment horizontal="left"/>
    </xf>
    <xf numFmtId="0" fontId="71" fillId="0" borderId="16" xfId="0" applyFont="1" applyBorder="1" applyAlignment="1">
      <alignment horizontal="left"/>
    </xf>
    <xf numFmtId="0" fontId="72" fillId="0" borderId="23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14" fillId="0" borderId="41" xfId="51" applyFont="1" applyBorder="1" applyAlignment="1">
      <alignment horizontal="left" vertical="center" wrapText="1"/>
      <protection/>
    </xf>
    <xf numFmtId="0" fontId="14" fillId="0" borderId="42" xfId="51" applyFont="1" applyBorder="1" applyAlignment="1">
      <alignment horizontal="left" vertical="center" wrapText="1"/>
      <protection/>
    </xf>
    <xf numFmtId="0" fontId="71" fillId="0" borderId="35" xfId="0" applyFont="1" applyBorder="1" applyAlignment="1">
      <alignment horizontal="left"/>
    </xf>
    <xf numFmtId="0" fontId="71" fillId="0" borderId="33" xfId="0" applyFont="1" applyBorder="1" applyAlignment="1">
      <alignment horizontal="left"/>
    </xf>
    <xf numFmtId="0" fontId="73" fillId="0" borderId="38" xfId="0" applyFont="1" applyBorder="1" applyAlignment="1">
      <alignment horizontal="right" vertical="center" wrapText="1"/>
    </xf>
    <xf numFmtId="166" fontId="67" fillId="0" borderId="38" xfId="0" applyNumberFormat="1" applyFont="1" applyBorder="1" applyAlignment="1">
      <alignment horizontal="left" vertical="center" wrapText="1"/>
    </xf>
    <xf numFmtId="0" fontId="64" fillId="0" borderId="67" xfId="51" applyFont="1" applyFill="1" applyBorder="1" applyAlignment="1">
      <alignment horizontal="right" vertical="center" wrapText="1" readingOrder="2"/>
      <protection/>
    </xf>
    <xf numFmtId="0" fontId="64" fillId="0" borderId="68" xfId="51" applyFont="1" applyFill="1" applyBorder="1" applyAlignment="1">
      <alignment horizontal="right" vertical="center" wrapText="1" readingOrder="2"/>
      <protection/>
    </xf>
    <xf numFmtId="0" fontId="75" fillId="0" borderId="69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166" fontId="67" fillId="0" borderId="70" xfId="0" applyNumberFormat="1" applyFont="1" applyBorder="1" applyAlignment="1">
      <alignment horizontal="center" vertical="center" wrapText="1"/>
    </xf>
    <xf numFmtId="166" fontId="67" fillId="0" borderId="24" xfId="0" applyNumberFormat="1" applyFont="1" applyBorder="1" applyAlignment="1">
      <alignment horizontal="center" vertical="center" wrapText="1"/>
    </xf>
    <xf numFmtId="0" fontId="64" fillId="0" borderId="43" xfId="51" applyFont="1" applyFill="1" applyBorder="1" applyAlignment="1">
      <alignment horizontal="right" vertical="center" wrapText="1" readingOrder="2"/>
      <protection/>
    </xf>
    <xf numFmtId="0" fontId="64" fillId="0" borderId="44" xfId="51" applyFont="1" applyFill="1" applyBorder="1" applyAlignment="1">
      <alignment horizontal="right" vertical="center" wrapText="1" readingOrder="2"/>
      <protection/>
    </xf>
    <xf numFmtId="0" fontId="75" fillId="0" borderId="71" xfId="0" applyFont="1" applyBorder="1" applyAlignment="1">
      <alignment horizontal="center" vertical="center" wrapText="1"/>
    </xf>
    <xf numFmtId="166" fontId="67" fillId="0" borderId="12" xfId="0" applyNumberFormat="1" applyFont="1" applyBorder="1" applyAlignment="1">
      <alignment horizontal="center" vertical="center" wrapText="1"/>
    </xf>
    <xf numFmtId="166" fontId="67" fillId="0" borderId="25" xfId="0" applyNumberFormat="1" applyFont="1" applyBorder="1" applyAlignment="1">
      <alignment horizontal="center" vertical="center" wrapText="1"/>
    </xf>
    <xf numFmtId="0" fontId="70" fillId="0" borderId="22" xfId="51" applyFont="1" applyFill="1" applyBorder="1" applyAlignment="1">
      <alignment horizontal="center" vertical="center" wrapText="1"/>
      <protection/>
    </xf>
    <xf numFmtId="0" fontId="70" fillId="0" borderId="30" xfId="51" applyFont="1" applyFill="1" applyBorder="1" applyAlignment="1">
      <alignment horizontal="center" vertical="center" wrapText="1"/>
      <protection/>
    </xf>
    <xf numFmtId="0" fontId="64" fillId="0" borderId="38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166" fontId="67" fillId="0" borderId="32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30" xfId="0" applyBorder="1" applyAlignment="1">
      <alignment horizontal="righ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rmal_Feuil2" xfId="52"/>
    <cellStyle name="Normal_Feuil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7"/>
  <sheetViews>
    <sheetView rightToLeft="1" tabSelected="1" zoomScalePageLayoutView="0" workbookViewId="0" topLeftCell="A4">
      <selection activeCell="A9" sqref="A9"/>
    </sheetView>
  </sheetViews>
  <sheetFormatPr defaultColWidth="11.421875" defaultRowHeight="15"/>
  <cols>
    <col min="1" max="1" width="27.7109375" style="0" bestFit="1" customWidth="1"/>
    <col min="7" max="7" width="7.421875" style="0" bestFit="1" customWidth="1"/>
    <col min="9" max="9" width="21.28125" style="0" customWidth="1"/>
    <col min="11" max="11" width="12.57421875" style="0" bestFit="1" customWidth="1"/>
  </cols>
  <sheetData>
    <row r="4" spans="1:9" ht="25.5" customHeight="1">
      <c r="A4" s="277" t="s">
        <v>149</v>
      </c>
      <c r="B4" s="277"/>
      <c r="C4" s="277"/>
      <c r="D4" s="277"/>
      <c r="E4" s="279" t="s">
        <v>150</v>
      </c>
      <c r="F4" s="279"/>
      <c r="G4" s="279"/>
      <c r="H4" s="279"/>
      <c r="I4" s="279"/>
    </row>
    <row r="5" spans="1:9" ht="14.25">
      <c r="A5" s="277"/>
      <c r="B5" s="278"/>
      <c r="C5" s="278"/>
      <c r="D5" s="278"/>
      <c r="E5" s="279"/>
      <c r="F5" s="279"/>
      <c r="G5" s="279"/>
      <c r="H5" s="279"/>
      <c r="I5" s="279"/>
    </row>
    <row r="6" spans="1:9" ht="26.25" customHeight="1">
      <c r="A6" s="280" t="s">
        <v>113</v>
      </c>
      <c r="B6" s="283" t="s">
        <v>2</v>
      </c>
      <c r="C6" s="283"/>
      <c r="D6" s="283"/>
      <c r="E6" s="282" t="s">
        <v>1</v>
      </c>
      <c r="F6" s="282"/>
      <c r="G6" s="282"/>
      <c r="H6" s="284" t="s">
        <v>114</v>
      </c>
      <c r="I6" s="285"/>
    </row>
    <row r="7" spans="1:16" ht="37.5" customHeight="1">
      <c r="A7" s="281"/>
      <c r="B7" s="43" t="s">
        <v>4</v>
      </c>
      <c r="C7" s="42" t="s">
        <v>5</v>
      </c>
      <c r="D7" s="44" t="s">
        <v>6</v>
      </c>
      <c r="E7" s="43" t="s">
        <v>4</v>
      </c>
      <c r="F7" s="42" t="s">
        <v>5</v>
      </c>
      <c r="G7" s="44" t="s">
        <v>6</v>
      </c>
      <c r="H7" s="286"/>
      <c r="I7" s="287"/>
      <c r="L7" s="15"/>
      <c r="M7" s="15"/>
      <c r="N7" s="103"/>
      <c r="O7" s="103"/>
      <c r="P7" s="103"/>
    </row>
    <row r="8" spans="1:16" ht="15" customHeight="1">
      <c r="A8" s="128" t="s">
        <v>98</v>
      </c>
      <c r="B8" s="240">
        <v>2.9</v>
      </c>
      <c r="C8" s="241">
        <v>8</v>
      </c>
      <c r="D8" s="241">
        <v>4.8</v>
      </c>
      <c r="E8" s="131">
        <v>12287</v>
      </c>
      <c r="F8" s="131">
        <v>19285</v>
      </c>
      <c r="G8" s="242">
        <v>31572</v>
      </c>
      <c r="H8" s="296" t="s">
        <v>115</v>
      </c>
      <c r="I8" s="297"/>
      <c r="K8" s="41"/>
      <c r="L8" s="41"/>
      <c r="N8" s="103"/>
      <c r="O8" s="103"/>
      <c r="P8" s="103"/>
    </row>
    <row r="9" spans="1:16" ht="15" customHeight="1">
      <c r="A9" s="129" t="s">
        <v>99</v>
      </c>
      <c r="B9" s="243">
        <v>2.6</v>
      </c>
      <c r="C9" s="127">
        <v>2.3</v>
      </c>
      <c r="D9" s="127">
        <v>2.5</v>
      </c>
      <c r="E9" s="126">
        <v>10790</v>
      </c>
      <c r="F9" s="126">
        <v>5542</v>
      </c>
      <c r="G9" s="244">
        <v>16332</v>
      </c>
      <c r="H9" s="298" t="s">
        <v>116</v>
      </c>
      <c r="I9" s="299"/>
      <c r="K9" s="41"/>
      <c r="L9" s="41"/>
      <c r="M9" s="40"/>
      <c r="N9" s="103"/>
      <c r="O9" s="103"/>
      <c r="P9" s="103"/>
    </row>
    <row r="10" spans="1:16" ht="21.75">
      <c r="A10" s="129" t="s">
        <v>100</v>
      </c>
      <c r="B10" s="243">
        <v>19.9</v>
      </c>
      <c r="C10" s="127">
        <v>13</v>
      </c>
      <c r="D10" s="127">
        <v>17.4</v>
      </c>
      <c r="E10" s="126">
        <v>83388</v>
      </c>
      <c r="F10" s="126">
        <v>31269</v>
      </c>
      <c r="G10" s="244">
        <v>114657</v>
      </c>
      <c r="H10" s="298" t="s">
        <v>117</v>
      </c>
      <c r="I10" s="299"/>
      <c r="K10" s="41"/>
      <c r="L10" s="41"/>
      <c r="M10" s="40"/>
      <c r="N10" s="103"/>
      <c r="O10" s="103"/>
      <c r="P10" s="103"/>
    </row>
    <row r="11" spans="1:16" ht="15" customHeight="1">
      <c r="A11" s="130" t="s">
        <v>101</v>
      </c>
      <c r="B11" s="243">
        <v>0.1</v>
      </c>
      <c r="C11" s="127">
        <v>0.4</v>
      </c>
      <c r="D11" s="127">
        <v>0.2</v>
      </c>
      <c r="E11" s="126">
        <v>269</v>
      </c>
      <c r="F11" s="126">
        <v>903</v>
      </c>
      <c r="G11" s="244">
        <v>1172</v>
      </c>
      <c r="H11" s="298" t="s">
        <v>118</v>
      </c>
      <c r="I11" s="299"/>
      <c r="K11" s="41"/>
      <c r="L11" s="41"/>
      <c r="M11" s="40"/>
      <c r="N11" s="103"/>
      <c r="O11" s="103"/>
      <c r="P11" s="103"/>
    </row>
    <row r="12" spans="1:16" ht="15" customHeight="1">
      <c r="A12" s="130" t="s">
        <v>102</v>
      </c>
      <c r="B12" s="243">
        <v>0.5</v>
      </c>
      <c r="C12" s="127">
        <v>1.6</v>
      </c>
      <c r="D12" s="127">
        <v>0.9</v>
      </c>
      <c r="E12" s="126">
        <v>2077</v>
      </c>
      <c r="F12" s="126">
        <v>3949</v>
      </c>
      <c r="G12" s="244">
        <v>6026</v>
      </c>
      <c r="H12" s="288" t="s">
        <v>119</v>
      </c>
      <c r="I12" s="289"/>
      <c r="K12" s="41"/>
      <c r="L12" s="41"/>
      <c r="M12" s="40"/>
      <c r="N12" s="103"/>
      <c r="O12" s="103"/>
      <c r="P12" s="103"/>
    </row>
    <row r="13" spans="1:16" ht="15" customHeight="1">
      <c r="A13" s="125" t="s">
        <v>103</v>
      </c>
      <c r="B13" s="243">
        <v>0.9</v>
      </c>
      <c r="C13" s="127">
        <v>1.6</v>
      </c>
      <c r="D13" s="127">
        <v>1.1</v>
      </c>
      <c r="E13" s="126">
        <v>3566</v>
      </c>
      <c r="F13" s="126">
        <v>3866</v>
      </c>
      <c r="G13" s="244">
        <v>7432</v>
      </c>
      <c r="H13" s="292" t="s">
        <v>120</v>
      </c>
      <c r="I13" s="293"/>
      <c r="K13" s="41"/>
      <c r="L13" s="41"/>
      <c r="M13" s="40"/>
      <c r="N13" s="103"/>
      <c r="O13" s="103"/>
      <c r="P13" s="103"/>
    </row>
    <row r="14" spans="1:16" ht="15" customHeight="1">
      <c r="A14" s="125" t="s">
        <v>104</v>
      </c>
      <c r="B14" s="243">
        <v>5.9</v>
      </c>
      <c r="C14" s="127">
        <v>17</v>
      </c>
      <c r="D14" s="127">
        <v>9.9</v>
      </c>
      <c r="E14" s="126">
        <v>24590</v>
      </c>
      <c r="F14" s="126">
        <v>40747</v>
      </c>
      <c r="G14" s="244">
        <v>65337</v>
      </c>
      <c r="H14" s="292" t="s">
        <v>121</v>
      </c>
      <c r="I14" s="293"/>
      <c r="K14" s="41"/>
      <c r="L14" s="41"/>
      <c r="M14" s="40"/>
      <c r="N14" s="103"/>
      <c r="O14" s="103"/>
      <c r="P14" s="103"/>
    </row>
    <row r="15" spans="1:16" ht="15" customHeight="1">
      <c r="A15" s="125" t="s">
        <v>105</v>
      </c>
      <c r="B15" s="243">
        <v>1.5</v>
      </c>
      <c r="C15" s="127">
        <v>2.5</v>
      </c>
      <c r="D15" s="127">
        <v>1.9</v>
      </c>
      <c r="E15" s="126">
        <v>6145</v>
      </c>
      <c r="F15" s="126">
        <v>6096</v>
      </c>
      <c r="G15" s="244">
        <v>12241</v>
      </c>
      <c r="H15" s="292" t="s">
        <v>122</v>
      </c>
      <c r="I15" s="293"/>
      <c r="K15" s="41"/>
      <c r="L15" s="41"/>
      <c r="M15" s="40"/>
      <c r="N15" s="103"/>
      <c r="O15" s="103"/>
      <c r="P15" s="103"/>
    </row>
    <row r="16" spans="1:16" ht="21.75">
      <c r="A16" s="276" t="s">
        <v>106</v>
      </c>
      <c r="B16" s="243">
        <v>2.5</v>
      </c>
      <c r="C16" s="127">
        <v>11.6</v>
      </c>
      <c r="D16" s="127">
        <v>5.8</v>
      </c>
      <c r="E16" s="126">
        <v>10261</v>
      </c>
      <c r="F16" s="126">
        <v>27912</v>
      </c>
      <c r="G16" s="244">
        <v>38173</v>
      </c>
      <c r="H16" s="294" t="s">
        <v>123</v>
      </c>
      <c r="I16" s="295"/>
      <c r="K16" s="41"/>
      <c r="L16" s="41"/>
      <c r="M16" s="40"/>
      <c r="N16" s="103"/>
      <c r="O16" s="103"/>
      <c r="P16" s="103"/>
    </row>
    <row r="17" spans="1:16" ht="18" customHeight="1">
      <c r="A17" s="276" t="s">
        <v>107</v>
      </c>
      <c r="B17" s="243">
        <v>0.3</v>
      </c>
      <c r="C17" s="127">
        <v>0.6</v>
      </c>
      <c r="D17" s="127">
        <v>0.4</v>
      </c>
      <c r="E17" s="126">
        <v>1381</v>
      </c>
      <c r="F17" s="126">
        <v>1354</v>
      </c>
      <c r="G17" s="244">
        <v>2735</v>
      </c>
      <c r="H17" s="294" t="s">
        <v>115</v>
      </c>
      <c r="I17" s="295"/>
      <c r="K17" s="40"/>
      <c r="L17" s="41"/>
      <c r="M17" s="40"/>
      <c r="N17" s="103"/>
      <c r="O17" s="103"/>
      <c r="P17" s="103"/>
    </row>
    <row r="18" spans="1:16" ht="15" customHeight="1">
      <c r="A18" s="125" t="s">
        <v>108</v>
      </c>
      <c r="B18" s="243">
        <v>0.4</v>
      </c>
      <c r="C18" s="127">
        <v>1.2</v>
      </c>
      <c r="D18" s="127">
        <v>0.7</v>
      </c>
      <c r="E18" s="126">
        <v>1768</v>
      </c>
      <c r="F18" s="126">
        <v>2806</v>
      </c>
      <c r="G18" s="244">
        <v>4574</v>
      </c>
      <c r="H18" s="292" t="s">
        <v>124</v>
      </c>
      <c r="I18" s="293"/>
      <c r="K18" s="41"/>
      <c r="L18" s="41"/>
      <c r="M18" s="40"/>
      <c r="N18" s="103"/>
      <c r="O18" s="103"/>
      <c r="P18" s="103"/>
    </row>
    <row r="19" spans="1:15" ht="15" customHeight="1">
      <c r="A19" s="125" t="s">
        <v>109</v>
      </c>
      <c r="B19" s="243">
        <v>1.9</v>
      </c>
      <c r="C19" s="127">
        <v>2.9</v>
      </c>
      <c r="D19" s="127">
        <v>2.3</v>
      </c>
      <c r="E19" s="126">
        <v>8153</v>
      </c>
      <c r="F19" s="126">
        <v>6875</v>
      </c>
      <c r="G19" s="244">
        <v>15028</v>
      </c>
      <c r="H19" s="292" t="s">
        <v>125</v>
      </c>
      <c r="I19" s="293"/>
      <c r="K19" s="41"/>
      <c r="L19" s="41"/>
      <c r="M19" s="40"/>
      <c r="N19" s="41"/>
      <c r="O19" s="40"/>
    </row>
    <row r="20" spans="1:15" ht="15" customHeight="1">
      <c r="A20" s="125" t="s">
        <v>110</v>
      </c>
      <c r="B20" s="243">
        <v>8.8</v>
      </c>
      <c r="C20" s="127">
        <v>17.4</v>
      </c>
      <c r="D20" s="127">
        <v>11.9</v>
      </c>
      <c r="E20" s="126">
        <v>36816</v>
      </c>
      <c r="F20" s="126">
        <v>41872</v>
      </c>
      <c r="G20" s="244">
        <v>78688</v>
      </c>
      <c r="H20" s="292" t="s">
        <v>126</v>
      </c>
      <c r="I20" s="293"/>
      <c r="K20" s="41"/>
      <c r="L20" s="41"/>
      <c r="M20" s="40"/>
      <c r="N20" s="41"/>
      <c r="O20" s="40"/>
    </row>
    <row r="21" spans="1:15" ht="15" customHeight="1">
      <c r="A21" s="125" t="s">
        <v>111</v>
      </c>
      <c r="B21" s="243">
        <v>1.3</v>
      </c>
      <c r="C21" s="127">
        <v>2.8</v>
      </c>
      <c r="D21" s="127">
        <v>1.8</v>
      </c>
      <c r="E21" s="126">
        <v>5443</v>
      </c>
      <c r="F21" s="126">
        <v>6674</v>
      </c>
      <c r="G21" s="244">
        <v>12117</v>
      </c>
      <c r="H21" s="292" t="s">
        <v>127</v>
      </c>
      <c r="I21" s="293"/>
      <c r="K21" s="41"/>
      <c r="L21" s="41"/>
      <c r="M21" s="40"/>
      <c r="N21" s="41"/>
      <c r="O21" s="40"/>
    </row>
    <row r="22" spans="1:15" ht="15" customHeight="1">
      <c r="A22" s="125" t="s">
        <v>112</v>
      </c>
      <c r="B22" s="243">
        <v>50.5</v>
      </c>
      <c r="C22" s="127">
        <v>17.1</v>
      </c>
      <c r="D22" s="127">
        <v>38.3</v>
      </c>
      <c r="E22" s="126">
        <v>211417</v>
      </c>
      <c r="F22" s="126">
        <v>41169</v>
      </c>
      <c r="G22" s="244">
        <v>252586</v>
      </c>
      <c r="H22" s="292" t="s">
        <v>128</v>
      </c>
      <c r="I22" s="293"/>
      <c r="K22" s="41"/>
      <c r="L22" s="41"/>
      <c r="M22" s="40"/>
      <c r="N22" s="41"/>
      <c r="O22" s="40"/>
    </row>
    <row r="23" spans="1:15" ht="15" customHeight="1">
      <c r="A23" s="245" t="s">
        <v>18</v>
      </c>
      <c r="B23" s="245">
        <v>100</v>
      </c>
      <c r="C23" s="247">
        <v>100</v>
      </c>
      <c r="D23" s="247">
        <v>100</v>
      </c>
      <c r="E23" s="247">
        <v>418351</v>
      </c>
      <c r="F23" s="247">
        <v>240319</v>
      </c>
      <c r="G23" s="246">
        <v>658670</v>
      </c>
      <c r="H23" s="290" t="s">
        <v>19</v>
      </c>
      <c r="I23" s="291"/>
      <c r="K23" s="41"/>
      <c r="L23" s="41"/>
      <c r="M23" s="40"/>
      <c r="N23" s="41"/>
      <c r="O23" s="40"/>
    </row>
    <row r="24" ht="14.25">
      <c r="G24" s="6"/>
    </row>
    <row r="25" ht="14.25">
      <c r="B25" s="6"/>
    </row>
    <row r="26" ht="14.25">
      <c r="C26" s="6"/>
    </row>
    <row r="27" spans="2:4" ht="14.25">
      <c r="B27" s="6"/>
      <c r="C27" s="6"/>
      <c r="D27" s="6"/>
    </row>
  </sheetData>
  <sheetProtection/>
  <mergeCells count="22">
    <mergeCell ref="H22:I22"/>
    <mergeCell ref="H17:I17"/>
    <mergeCell ref="H18:I18"/>
    <mergeCell ref="H19:I19"/>
    <mergeCell ref="H20:I20"/>
    <mergeCell ref="H21:I21"/>
    <mergeCell ref="H12:I12"/>
    <mergeCell ref="H23:I23"/>
    <mergeCell ref="H15:I15"/>
    <mergeCell ref="H16:I16"/>
    <mergeCell ref="H8:I8"/>
    <mergeCell ref="H9:I9"/>
    <mergeCell ref="H10:I10"/>
    <mergeCell ref="H11:I11"/>
    <mergeCell ref="H13:I13"/>
    <mergeCell ref="H14:I14"/>
    <mergeCell ref="A4:D5"/>
    <mergeCell ref="E4:I5"/>
    <mergeCell ref="A6:A7"/>
    <mergeCell ref="B6:D6"/>
    <mergeCell ref="E6:G6"/>
    <mergeCell ref="H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rightToLeft="1" zoomScale="96" zoomScaleNormal="96" zoomScalePageLayoutView="0" workbookViewId="0" topLeftCell="A1">
      <selection activeCell="A5" sqref="A5"/>
    </sheetView>
  </sheetViews>
  <sheetFormatPr defaultColWidth="11.421875" defaultRowHeight="15"/>
  <cols>
    <col min="1" max="1" width="15.57421875" style="103" customWidth="1"/>
    <col min="2" max="7" width="11.421875" style="103" customWidth="1"/>
    <col min="8" max="8" width="35.57421875" style="103" customWidth="1"/>
    <col min="9" max="9" width="17.140625" style="103" customWidth="1"/>
    <col min="10" max="10" width="15.57421875" style="103" customWidth="1"/>
    <col min="11" max="12" width="11.421875" style="103" customWidth="1"/>
    <col min="13" max="13" width="18.7109375" style="103" customWidth="1"/>
    <col min="14" max="16384" width="11.421875" style="103" customWidth="1"/>
  </cols>
  <sheetData>
    <row r="1" spans="1:13" ht="69.75" customHeight="1">
      <c r="A1" s="300" t="s">
        <v>140</v>
      </c>
      <c r="B1" s="300"/>
      <c r="C1" s="300"/>
      <c r="D1" s="300"/>
      <c r="E1" s="336" t="s">
        <v>141</v>
      </c>
      <c r="F1" s="336"/>
      <c r="G1" s="336"/>
      <c r="H1" s="336"/>
      <c r="I1" s="15"/>
      <c r="J1" s="15"/>
      <c r="K1" s="15"/>
      <c r="L1" s="15"/>
      <c r="M1" s="15"/>
    </row>
    <row r="2" spans="1:10" ht="36.75" customHeight="1">
      <c r="A2" s="329" t="s">
        <v>0</v>
      </c>
      <c r="B2" s="338" t="s">
        <v>1</v>
      </c>
      <c r="C2" s="339"/>
      <c r="D2" s="339"/>
      <c r="E2" s="340" t="s">
        <v>2</v>
      </c>
      <c r="F2" s="340"/>
      <c r="G2" s="340"/>
      <c r="H2" s="39"/>
      <c r="J2" s="15"/>
    </row>
    <row r="3" spans="1:12" ht="66.75" customHeight="1">
      <c r="A3" s="337"/>
      <c r="B3" s="63" t="s">
        <v>4</v>
      </c>
      <c r="C3" s="64" t="s">
        <v>5</v>
      </c>
      <c r="D3" s="47" t="s">
        <v>6</v>
      </c>
      <c r="E3" s="65" t="s">
        <v>4</v>
      </c>
      <c r="F3" s="64" t="s">
        <v>5</v>
      </c>
      <c r="G3" s="66" t="s">
        <v>6</v>
      </c>
      <c r="H3" s="248" t="s">
        <v>3</v>
      </c>
      <c r="L3" s="6"/>
    </row>
    <row r="4" spans="1:10" ht="21.75">
      <c r="A4" s="67" t="s">
        <v>7</v>
      </c>
      <c r="B4" s="61">
        <v>30985</v>
      </c>
      <c r="C4" s="61">
        <v>1628</v>
      </c>
      <c r="D4" s="90">
        <v>32613</v>
      </c>
      <c r="E4" s="209">
        <v>7.4</v>
      </c>
      <c r="F4" s="212">
        <v>0.7</v>
      </c>
      <c r="G4" s="215">
        <v>4.9</v>
      </c>
      <c r="H4" s="34" t="s">
        <v>135</v>
      </c>
      <c r="J4" s="13"/>
    </row>
    <row r="5" spans="1:10" ht="21.75">
      <c r="A5" s="68" t="s">
        <v>8</v>
      </c>
      <c r="B5" s="61">
        <v>52849</v>
      </c>
      <c r="C5" s="61">
        <v>11298</v>
      </c>
      <c r="D5" s="91">
        <v>64147</v>
      </c>
      <c r="E5" s="210">
        <v>12.6</v>
      </c>
      <c r="F5" s="213">
        <v>4.7</v>
      </c>
      <c r="G5" s="216">
        <v>9.7</v>
      </c>
      <c r="H5" s="35" t="s">
        <v>8</v>
      </c>
      <c r="I5" s="249"/>
      <c r="J5" s="13"/>
    </row>
    <row r="6" spans="1:10" ht="21.75">
      <c r="A6" s="68" t="s">
        <v>9</v>
      </c>
      <c r="B6" s="61">
        <v>49864</v>
      </c>
      <c r="C6" s="61">
        <v>28285</v>
      </c>
      <c r="D6" s="91">
        <v>78149</v>
      </c>
      <c r="E6" s="210">
        <v>11.9</v>
      </c>
      <c r="F6" s="213">
        <v>11.8</v>
      </c>
      <c r="G6" s="216">
        <v>11.9</v>
      </c>
      <c r="H6" s="35" t="s">
        <v>9</v>
      </c>
      <c r="J6" s="13"/>
    </row>
    <row r="7" spans="1:10" ht="21.75">
      <c r="A7" s="68" t="s">
        <v>10</v>
      </c>
      <c r="B7" s="61">
        <v>50735</v>
      </c>
      <c r="C7" s="61">
        <v>45897</v>
      </c>
      <c r="D7" s="91">
        <v>96632</v>
      </c>
      <c r="E7" s="210">
        <v>12.1</v>
      </c>
      <c r="F7" s="213">
        <v>19.1</v>
      </c>
      <c r="G7" s="216">
        <v>14.7</v>
      </c>
      <c r="H7" s="35" t="s">
        <v>10</v>
      </c>
      <c r="J7" s="13"/>
    </row>
    <row r="8" spans="1:10" ht="21.75">
      <c r="A8" s="68" t="s">
        <v>11</v>
      </c>
      <c r="B8" s="61">
        <v>58542</v>
      </c>
      <c r="C8" s="61">
        <v>49899</v>
      </c>
      <c r="D8" s="91">
        <v>108441</v>
      </c>
      <c r="E8" s="210">
        <v>14</v>
      </c>
      <c r="F8" s="213">
        <v>20.8</v>
      </c>
      <c r="G8" s="216">
        <v>16.5</v>
      </c>
      <c r="H8" s="35" t="s">
        <v>11</v>
      </c>
      <c r="J8" s="13"/>
    </row>
    <row r="9" spans="1:10" ht="21.75">
      <c r="A9" s="68" t="s">
        <v>12</v>
      </c>
      <c r="B9" s="61">
        <v>64529</v>
      </c>
      <c r="C9" s="61">
        <v>42440</v>
      </c>
      <c r="D9" s="91">
        <v>106969</v>
      </c>
      <c r="E9" s="210">
        <v>15.4</v>
      </c>
      <c r="F9" s="213">
        <v>17.7</v>
      </c>
      <c r="G9" s="216">
        <v>16.2</v>
      </c>
      <c r="H9" s="35" t="s">
        <v>12</v>
      </c>
      <c r="J9" s="13"/>
    </row>
    <row r="10" spans="1:10" ht="21.75">
      <c r="A10" s="68" t="s">
        <v>13</v>
      </c>
      <c r="B10" s="61">
        <v>64460</v>
      </c>
      <c r="C10" s="61">
        <v>35429</v>
      </c>
      <c r="D10" s="91">
        <v>99889</v>
      </c>
      <c r="E10" s="210">
        <v>15.4</v>
      </c>
      <c r="F10" s="213">
        <v>14.7</v>
      </c>
      <c r="G10" s="216">
        <v>15.2</v>
      </c>
      <c r="H10" s="35" t="s">
        <v>13</v>
      </c>
      <c r="J10" s="13"/>
    </row>
    <row r="11" spans="1:10" ht="21.75">
      <c r="A11" s="68" t="s">
        <v>14</v>
      </c>
      <c r="B11" s="61">
        <v>38600</v>
      </c>
      <c r="C11" s="61">
        <v>22532</v>
      </c>
      <c r="D11" s="91">
        <v>61132</v>
      </c>
      <c r="E11" s="210">
        <v>9.2</v>
      </c>
      <c r="F11" s="213">
        <v>9.4</v>
      </c>
      <c r="G11" s="216">
        <v>9.3</v>
      </c>
      <c r="H11" s="35" t="s">
        <v>14</v>
      </c>
      <c r="J11" s="13"/>
    </row>
    <row r="12" spans="1:10" ht="21.75">
      <c r="A12" s="69" t="s">
        <v>15</v>
      </c>
      <c r="B12" s="61">
        <v>7921</v>
      </c>
      <c r="C12" s="61">
        <v>2970</v>
      </c>
      <c r="D12" s="91">
        <v>10891</v>
      </c>
      <c r="E12" s="210">
        <v>1.9</v>
      </c>
      <c r="F12" s="213">
        <v>1.2</v>
      </c>
      <c r="G12" s="216">
        <v>1.7</v>
      </c>
      <c r="H12" s="35" t="s">
        <v>16</v>
      </c>
      <c r="J12" s="13"/>
    </row>
    <row r="13" spans="1:14" ht="23.25">
      <c r="A13" s="23" t="s">
        <v>18</v>
      </c>
      <c r="B13" s="32">
        <v>418485</v>
      </c>
      <c r="C13" s="14">
        <v>240378</v>
      </c>
      <c r="D13" s="50">
        <v>658863</v>
      </c>
      <c r="E13" s="211">
        <v>100</v>
      </c>
      <c r="F13" s="214">
        <v>100</v>
      </c>
      <c r="G13" s="217">
        <v>100</v>
      </c>
      <c r="H13" s="31" t="s">
        <v>19</v>
      </c>
      <c r="J13" s="6"/>
      <c r="L13" s="33"/>
      <c r="N13" s="6"/>
    </row>
  </sheetData>
  <sheetProtection/>
  <mergeCells count="5">
    <mergeCell ref="A2:A3"/>
    <mergeCell ref="B2:D2"/>
    <mergeCell ref="E2:G2"/>
    <mergeCell ref="A1:D1"/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J24"/>
  <sheetViews>
    <sheetView rightToLeft="1" zoomScale="96" zoomScaleNormal="96" zoomScalePageLayoutView="0" workbookViewId="0" topLeftCell="A3">
      <selection activeCell="A20" sqref="A20"/>
    </sheetView>
  </sheetViews>
  <sheetFormatPr defaultColWidth="11.421875" defaultRowHeight="15"/>
  <cols>
    <col min="1" max="1" width="20.7109375" style="0" bestFit="1" customWidth="1"/>
    <col min="8" max="8" width="35.57421875" style="0" customWidth="1"/>
    <col min="9" max="9" width="17.140625" style="0" customWidth="1"/>
    <col min="10" max="10" width="15.57421875" style="0" customWidth="1"/>
    <col min="13" max="13" width="18.7109375" style="0" customWidth="1"/>
  </cols>
  <sheetData>
    <row r="7" spans="1:8" ht="45" customHeight="1">
      <c r="A7" s="303" t="s">
        <v>138</v>
      </c>
      <c r="B7" s="303"/>
      <c r="C7" s="303"/>
      <c r="D7" s="303"/>
      <c r="E7" s="336" t="s">
        <v>139</v>
      </c>
      <c r="F7" s="336"/>
      <c r="G7" s="336"/>
      <c r="H7" s="336"/>
    </row>
    <row r="8" spans="1:8" ht="23.25" customHeight="1">
      <c r="A8" s="280" t="s">
        <v>87</v>
      </c>
      <c r="B8" s="282" t="s">
        <v>1</v>
      </c>
      <c r="C8" s="282"/>
      <c r="D8" s="282"/>
      <c r="E8" s="341" t="s">
        <v>2</v>
      </c>
      <c r="F8" s="341"/>
      <c r="G8" s="341"/>
      <c r="H8" s="37"/>
    </row>
    <row r="9" spans="1:8" ht="37.5">
      <c r="A9" s="342"/>
      <c r="B9" s="43" t="s">
        <v>4</v>
      </c>
      <c r="C9" s="42" t="s">
        <v>5</v>
      </c>
      <c r="D9" s="44" t="s">
        <v>6</v>
      </c>
      <c r="E9" s="7" t="s">
        <v>4</v>
      </c>
      <c r="F9" s="5" t="s">
        <v>5</v>
      </c>
      <c r="G9" s="10" t="s">
        <v>6</v>
      </c>
      <c r="H9" s="113" t="s">
        <v>69</v>
      </c>
    </row>
    <row r="10" spans="1:10" ht="19.5">
      <c r="A10" s="109" t="s">
        <v>70</v>
      </c>
      <c r="B10" s="133">
        <v>1297</v>
      </c>
      <c r="C10" s="75">
        <v>959</v>
      </c>
      <c r="D10" s="90">
        <f>SUM(B10:C10)</f>
        <v>2256</v>
      </c>
      <c r="E10" s="134">
        <f>(B10/$B$24)*100</f>
        <v>0.30992007072963834</v>
      </c>
      <c r="F10" s="88">
        <f>(C10/$C$24)*100</f>
        <v>0.39894170209579594</v>
      </c>
      <c r="G10" s="135">
        <f>(D10/$D$24)*100</f>
        <v>0.3423987032559749</v>
      </c>
      <c r="H10" s="114" t="s">
        <v>71</v>
      </c>
      <c r="I10" s="4"/>
      <c r="J10" s="41"/>
    </row>
    <row r="11" spans="1:10" ht="19.5">
      <c r="A11" s="110" t="s">
        <v>151</v>
      </c>
      <c r="B11" s="132">
        <v>81062</v>
      </c>
      <c r="C11" s="61">
        <v>5746</v>
      </c>
      <c r="D11" s="91">
        <f aca="true" t="shared" si="0" ref="D11:D23">SUM(B11:C11)</f>
        <v>86808</v>
      </c>
      <c r="E11" s="118">
        <f aca="true" t="shared" si="1" ref="E11:E24">(B11/$B$24)*100</f>
        <v>19.369884944861944</v>
      </c>
      <c r="F11" s="89">
        <f aca="true" t="shared" si="2" ref="F11:F24">(C11/$C$24)*100</f>
        <v>2.390322231743945</v>
      </c>
      <c r="G11" s="139">
        <f aca="true" t="shared" si="3" ref="G11:G24">(D11/$D$24)*100</f>
        <v>13.175064996562352</v>
      </c>
      <c r="H11" s="25" t="s">
        <v>159</v>
      </c>
      <c r="I11" s="4"/>
      <c r="J11" s="41"/>
    </row>
    <row r="12" spans="1:10" ht="19.5">
      <c r="A12" s="110" t="s">
        <v>152</v>
      </c>
      <c r="B12" s="132">
        <v>77896</v>
      </c>
      <c r="C12" s="61">
        <v>8521</v>
      </c>
      <c r="D12" s="91">
        <f t="shared" si="0"/>
        <v>86417</v>
      </c>
      <c r="E12" s="118">
        <f t="shared" si="1"/>
        <v>18.61336455632684</v>
      </c>
      <c r="F12" s="89">
        <f t="shared" si="2"/>
        <v>3.5447155824382452</v>
      </c>
      <c r="G12" s="139">
        <f t="shared" si="3"/>
        <v>13.115721958896978</v>
      </c>
      <c r="H12" s="25" t="s">
        <v>160</v>
      </c>
      <c r="I12" s="4"/>
      <c r="J12" s="41"/>
    </row>
    <row r="13" spans="1:10" ht="19.5">
      <c r="A13" s="110" t="s">
        <v>72</v>
      </c>
      <c r="B13" s="132">
        <v>12088</v>
      </c>
      <c r="C13" s="61">
        <v>6151</v>
      </c>
      <c r="D13" s="91">
        <f t="shared" si="0"/>
        <v>18239</v>
      </c>
      <c r="E13" s="118">
        <f t="shared" si="1"/>
        <v>2.888445501140993</v>
      </c>
      <c r="F13" s="89">
        <f t="shared" si="2"/>
        <v>2.558801261304735</v>
      </c>
      <c r="G13" s="139">
        <f t="shared" si="3"/>
        <v>2.7681781687436726</v>
      </c>
      <c r="H13" s="25" t="s">
        <v>73</v>
      </c>
      <c r="I13" s="4"/>
      <c r="J13" s="41"/>
    </row>
    <row r="14" spans="1:10" ht="19.5">
      <c r="A14" s="111" t="s">
        <v>74</v>
      </c>
      <c r="B14" s="132">
        <v>12094</v>
      </c>
      <c r="C14" s="61">
        <v>6614</v>
      </c>
      <c r="D14" s="91">
        <f t="shared" si="0"/>
        <v>18708</v>
      </c>
      <c r="E14" s="118">
        <f t="shared" si="1"/>
        <v>2.889879210026404</v>
      </c>
      <c r="F14" s="89">
        <f t="shared" si="2"/>
        <v>2.751408151889045</v>
      </c>
      <c r="G14" s="139">
        <f t="shared" si="3"/>
        <v>2.8393594594471536</v>
      </c>
      <c r="H14" s="25" t="s">
        <v>75</v>
      </c>
      <c r="I14" s="4"/>
      <c r="J14" s="41"/>
    </row>
    <row r="15" spans="1:10" ht="19.5">
      <c r="A15" s="111" t="s">
        <v>153</v>
      </c>
      <c r="B15" s="132">
        <v>21333</v>
      </c>
      <c r="C15" s="61">
        <v>5735</v>
      </c>
      <c r="D15" s="91">
        <f t="shared" si="0"/>
        <v>27068</v>
      </c>
      <c r="E15" s="118">
        <f t="shared" si="1"/>
        <v>5.0975519420781605</v>
      </c>
      <c r="F15" s="89">
        <f t="shared" si="2"/>
        <v>2.385746258101553</v>
      </c>
      <c r="G15" s="139">
        <f t="shared" si="3"/>
        <v>4.108177349172308</v>
      </c>
      <c r="H15" s="25" t="s">
        <v>161</v>
      </c>
      <c r="I15" s="4"/>
      <c r="J15" s="41"/>
    </row>
    <row r="16" spans="1:10" ht="19.5">
      <c r="A16" s="112" t="s">
        <v>154</v>
      </c>
      <c r="B16" s="132">
        <v>3296</v>
      </c>
      <c r="C16" s="61">
        <v>1293</v>
      </c>
      <c r="D16" s="91">
        <f t="shared" si="0"/>
        <v>4589</v>
      </c>
      <c r="E16" s="118">
        <f t="shared" si="1"/>
        <v>0.7875840810523423</v>
      </c>
      <c r="F16" s="89">
        <f t="shared" si="2"/>
        <v>0.5378849017829658</v>
      </c>
      <c r="G16" s="139">
        <f t="shared" si="3"/>
        <v>0.6964838870752078</v>
      </c>
      <c r="H16" s="25" t="s">
        <v>162</v>
      </c>
      <c r="I16" s="4"/>
      <c r="J16" s="41"/>
    </row>
    <row r="17" spans="1:10" ht="19.5">
      <c r="A17" s="111" t="s">
        <v>155</v>
      </c>
      <c r="B17" s="132">
        <v>10545</v>
      </c>
      <c r="C17" s="61">
        <v>7235</v>
      </c>
      <c r="D17" s="91">
        <f t="shared" si="0"/>
        <v>17780</v>
      </c>
      <c r="E17" s="118">
        <f t="shared" si="1"/>
        <v>2.5197433661095117</v>
      </c>
      <c r="F17" s="89">
        <f t="shared" si="2"/>
        <v>3.009742663882256</v>
      </c>
      <c r="G17" s="139">
        <f t="shared" si="3"/>
        <v>2.6985146027886673</v>
      </c>
      <c r="H17" s="115" t="s">
        <v>163</v>
      </c>
      <c r="I17" s="4"/>
      <c r="J17" s="41"/>
    </row>
    <row r="18" spans="1:10" ht="19.5">
      <c r="A18" s="111" t="s">
        <v>156</v>
      </c>
      <c r="B18" s="132">
        <v>26826</v>
      </c>
      <c r="C18" s="61">
        <v>52195</v>
      </c>
      <c r="D18" s="91">
        <f t="shared" si="0"/>
        <v>79021</v>
      </c>
      <c r="E18" s="118">
        <f t="shared" si="1"/>
        <v>6.410112426671764</v>
      </c>
      <c r="F18" s="89">
        <f t="shared" si="2"/>
        <v>21.712994933149186</v>
      </c>
      <c r="G18" s="139">
        <f t="shared" si="3"/>
        <v>11.99321273492482</v>
      </c>
      <c r="H18" s="25" t="s">
        <v>164</v>
      </c>
      <c r="I18" s="4"/>
      <c r="J18" s="41"/>
    </row>
    <row r="19" spans="1:10" ht="19.5">
      <c r="A19" s="111" t="s">
        <v>76</v>
      </c>
      <c r="B19" s="132">
        <v>89301</v>
      </c>
      <c r="C19" s="61">
        <v>104877</v>
      </c>
      <c r="D19" s="91">
        <f t="shared" si="0"/>
        <v>194178</v>
      </c>
      <c r="E19" s="118">
        <f t="shared" si="1"/>
        <v>21.3386061960119</v>
      </c>
      <c r="F19" s="89">
        <f t="shared" si="2"/>
        <v>43.62858069937517</v>
      </c>
      <c r="G19" s="139">
        <f t="shared" si="3"/>
        <v>29.470875620939136</v>
      </c>
      <c r="H19" s="25" t="s">
        <v>77</v>
      </c>
      <c r="I19" s="4"/>
      <c r="J19" s="41"/>
    </row>
    <row r="20" spans="1:10" ht="19.5">
      <c r="A20" s="260" t="s">
        <v>78</v>
      </c>
      <c r="B20" s="132">
        <v>17511</v>
      </c>
      <c r="C20" s="61">
        <v>16391</v>
      </c>
      <c r="D20" s="91">
        <f t="shared" si="0"/>
        <v>33902</v>
      </c>
      <c r="E20" s="118">
        <f t="shared" si="1"/>
        <v>4.18427938207147</v>
      </c>
      <c r="F20" s="89">
        <f t="shared" si="2"/>
        <v>6.818616724767665</v>
      </c>
      <c r="G20" s="139">
        <f t="shared" si="3"/>
        <v>5.145390442280169</v>
      </c>
      <c r="H20" s="253" t="s">
        <v>79</v>
      </c>
      <c r="J20" s="41"/>
    </row>
    <row r="21" spans="1:10" ht="19.5">
      <c r="A21" s="110" t="s">
        <v>80</v>
      </c>
      <c r="B21" s="132">
        <v>3083</v>
      </c>
      <c r="C21" s="61">
        <v>5792</v>
      </c>
      <c r="D21" s="91">
        <f t="shared" si="0"/>
        <v>8875</v>
      </c>
      <c r="E21" s="118">
        <f t="shared" si="1"/>
        <v>0.7366874156202583</v>
      </c>
      <c r="F21" s="89">
        <f t="shared" si="2"/>
        <v>2.40945812152122</v>
      </c>
      <c r="G21" s="139">
        <f t="shared" si="3"/>
        <v>1.346980714271621</v>
      </c>
      <c r="H21" s="25" t="s">
        <v>81</v>
      </c>
      <c r="J21" s="41"/>
    </row>
    <row r="22" spans="1:10" ht="19.5">
      <c r="A22" s="110" t="s">
        <v>157</v>
      </c>
      <c r="B22" s="132">
        <v>20625</v>
      </c>
      <c r="C22" s="61">
        <v>4591</v>
      </c>
      <c r="D22" s="91">
        <f t="shared" si="0"/>
        <v>25216</v>
      </c>
      <c r="E22" s="118">
        <f t="shared" si="1"/>
        <v>4.928374293599685</v>
      </c>
      <c r="F22" s="89">
        <f t="shared" si="2"/>
        <v>1.9098449992928042</v>
      </c>
      <c r="G22" s="139">
        <f t="shared" si="3"/>
        <v>3.8270947257547268</v>
      </c>
      <c r="H22" s="25" t="s">
        <v>184</v>
      </c>
      <c r="J22" s="41"/>
    </row>
    <row r="23" spans="1:8" ht="19.5">
      <c r="A23" s="110" t="s">
        <v>158</v>
      </c>
      <c r="B23" s="143">
        <v>41538</v>
      </c>
      <c r="C23" s="108">
        <v>14286</v>
      </c>
      <c r="D23" s="144">
        <f t="shared" si="0"/>
        <v>55824</v>
      </c>
      <c r="E23" s="140">
        <f t="shared" si="1"/>
        <v>9.925566613699088</v>
      </c>
      <c r="F23" s="141">
        <f t="shared" si="2"/>
        <v>5.9429417686554125</v>
      </c>
      <c r="G23" s="142">
        <f t="shared" si="3"/>
        <v>8.472546635887209</v>
      </c>
      <c r="H23" s="116" t="s">
        <v>82</v>
      </c>
    </row>
    <row r="24" spans="1:8" ht="23.25">
      <c r="A24" s="23" t="s">
        <v>18</v>
      </c>
      <c r="B24" s="60">
        <f>SUM(B10:B23)</f>
        <v>418495</v>
      </c>
      <c r="C24" s="62">
        <f>SUM(C10:C23)</f>
        <v>240386</v>
      </c>
      <c r="D24" s="145">
        <f>SUM(D10:D23)</f>
        <v>658881</v>
      </c>
      <c r="E24" s="136">
        <f t="shared" si="1"/>
        <v>100</v>
      </c>
      <c r="F24" s="137">
        <f t="shared" si="2"/>
        <v>100</v>
      </c>
      <c r="G24" s="138">
        <f t="shared" si="3"/>
        <v>100</v>
      </c>
      <c r="H24" s="117" t="s">
        <v>19</v>
      </c>
    </row>
  </sheetData>
  <sheetProtection/>
  <mergeCells count="5">
    <mergeCell ref="B8:D8"/>
    <mergeCell ref="E8:G8"/>
    <mergeCell ref="A7:D7"/>
    <mergeCell ref="E7:H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5"/>
  <sheetViews>
    <sheetView rightToLeft="1" zoomScale="98" zoomScaleNormal="98" zoomScalePageLayoutView="0" workbookViewId="0" topLeftCell="A1">
      <selection activeCell="A13" sqref="A13"/>
    </sheetView>
  </sheetViews>
  <sheetFormatPr defaultColWidth="11.421875" defaultRowHeight="15"/>
  <cols>
    <col min="1" max="1" width="22.421875" style="0" bestFit="1" customWidth="1"/>
    <col min="11" max="11" width="7.8515625" style="0" bestFit="1" customWidth="1"/>
    <col min="12" max="12" width="53.57421875" style="0" bestFit="1" customWidth="1"/>
    <col min="13" max="13" width="24.28125" style="0" customWidth="1"/>
  </cols>
  <sheetData>
    <row r="4" spans="1:13" ht="50.25" customHeight="1">
      <c r="A4" s="300" t="s">
        <v>147</v>
      </c>
      <c r="B4" s="300"/>
      <c r="C4" s="300"/>
      <c r="D4" s="300"/>
      <c r="E4" s="301"/>
      <c r="F4" s="301"/>
      <c r="G4" s="302" t="s">
        <v>148</v>
      </c>
      <c r="H4" s="302"/>
      <c r="I4" s="302"/>
      <c r="J4" s="302"/>
      <c r="K4" s="302"/>
      <c r="L4" s="302"/>
      <c r="M4" s="235"/>
    </row>
    <row r="5" spans="1:14" ht="46.5">
      <c r="A5" s="17" t="s">
        <v>90</v>
      </c>
      <c r="B5" s="46" t="s">
        <v>89</v>
      </c>
      <c r="C5" s="53" t="s">
        <v>8</v>
      </c>
      <c r="D5" s="53" t="s">
        <v>9</v>
      </c>
      <c r="E5" s="53" t="s">
        <v>10</v>
      </c>
      <c r="F5" s="53" t="s">
        <v>11</v>
      </c>
      <c r="G5" s="53" t="s">
        <v>12</v>
      </c>
      <c r="H5" s="53" t="s">
        <v>13</v>
      </c>
      <c r="I5" s="53" t="s">
        <v>14</v>
      </c>
      <c r="J5" s="54" t="s">
        <v>15</v>
      </c>
      <c r="K5" s="55" t="s">
        <v>18</v>
      </c>
      <c r="L5" s="236" t="s">
        <v>69</v>
      </c>
      <c r="N5" s="103"/>
    </row>
    <row r="6" spans="1:14" ht="19.5">
      <c r="A6" s="258" t="s">
        <v>70</v>
      </c>
      <c r="B6" s="163">
        <v>19</v>
      </c>
      <c r="C6" s="102">
        <v>75</v>
      </c>
      <c r="D6" s="102">
        <v>204</v>
      </c>
      <c r="E6" s="102">
        <v>421</v>
      </c>
      <c r="F6" s="102">
        <v>423</v>
      </c>
      <c r="G6" s="102">
        <v>375</v>
      </c>
      <c r="H6" s="102">
        <v>374</v>
      </c>
      <c r="I6" s="102">
        <v>307</v>
      </c>
      <c r="J6" s="102">
        <v>58</v>
      </c>
      <c r="K6" s="164">
        <v>2256</v>
      </c>
      <c r="L6" s="252" t="s">
        <v>71</v>
      </c>
      <c r="N6" s="103"/>
    </row>
    <row r="7" spans="1:14" ht="19.5">
      <c r="A7" s="259" t="s">
        <v>151</v>
      </c>
      <c r="B7" s="74">
        <v>17095</v>
      </c>
      <c r="C7" s="73">
        <v>27994</v>
      </c>
      <c r="D7" s="73">
        <v>12272</v>
      </c>
      <c r="E7" s="73">
        <v>8556</v>
      </c>
      <c r="F7" s="73">
        <v>6921</v>
      </c>
      <c r="G7" s="73">
        <v>6962</v>
      </c>
      <c r="H7" s="73">
        <v>5400</v>
      </c>
      <c r="I7" s="73">
        <v>1496</v>
      </c>
      <c r="J7" s="73">
        <v>112</v>
      </c>
      <c r="K7" s="159">
        <v>86808</v>
      </c>
      <c r="L7" s="253" t="s">
        <v>159</v>
      </c>
      <c r="N7" s="103"/>
    </row>
    <row r="8" spans="1:14" ht="19.5">
      <c r="A8" s="259" t="s">
        <v>152</v>
      </c>
      <c r="B8" s="74">
        <v>1153</v>
      </c>
      <c r="C8" s="73">
        <v>16165</v>
      </c>
      <c r="D8" s="73">
        <v>17215</v>
      </c>
      <c r="E8" s="73">
        <v>10184</v>
      </c>
      <c r="F8" s="73">
        <v>10628</v>
      </c>
      <c r="G8" s="73">
        <v>12335</v>
      </c>
      <c r="H8" s="73">
        <v>14751</v>
      </c>
      <c r="I8" s="73">
        <v>3127</v>
      </c>
      <c r="J8" s="73">
        <v>859</v>
      </c>
      <c r="K8" s="159">
        <v>86417</v>
      </c>
      <c r="L8" s="253" t="s">
        <v>160</v>
      </c>
      <c r="N8" s="103"/>
    </row>
    <row r="9" spans="1:14" ht="19.5">
      <c r="A9" s="259" t="s">
        <v>72</v>
      </c>
      <c r="B9" s="74">
        <v>284</v>
      </c>
      <c r="C9" s="73">
        <v>2544</v>
      </c>
      <c r="D9" s="73">
        <v>4048</v>
      </c>
      <c r="E9" s="73">
        <v>2259</v>
      </c>
      <c r="F9" s="73">
        <v>2537</v>
      </c>
      <c r="G9" s="73">
        <v>2733</v>
      </c>
      <c r="H9" s="73">
        <v>2498</v>
      </c>
      <c r="I9" s="73">
        <v>1198</v>
      </c>
      <c r="J9" s="73">
        <v>138</v>
      </c>
      <c r="K9" s="159">
        <v>18239</v>
      </c>
      <c r="L9" s="253" t="s">
        <v>73</v>
      </c>
      <c r="N9" s="103"/>
    </row>
    <row r="10" spans="1:14" ht="19.5">
      <c r="A10" s="260" t="s">
        <v>74</v>
      </c>
      <c r="B10" s="74">
        <v>10</v>
      </c>
      <c r="C10" s="73">
        <v>822</v>
      </c>
      <c r="D10" s="73">
        <v>2768</v>
      </c>
      <c r="E10" s="73">
        <v>3426</v>
      </c>
      <c r="F10" s="73">
        <v>3076</v>
      </c>
      <c r="G10" s="73">
        <v>3480</v>
      </c>
      <c r="H10" s="73">
        <v>2897</v>
      </c>
      <c r="I10" s="73">
        <v>2022</v>
      </c>
      <c r="J10" s="73">
        <v>207</v>
      </c>
      <c r="K10" s="159">
        <v>18708</v>
      </c>
      <c r="L10" s="253" t="s">
        <v>75</v>
      </c>
      <c r="N10" s="103"/>
    </row>
    <row r="11" spans="1:14" ht="19.5">
      <c r="A11" s="260" t="s">
        <v>153</v>
      </c>
      <c r="B11" s="74">
        <v>24</v>
      </c>
      <c r="C11" s="73">
        <v>344</v>
      </c>
      <c r="D11" s="73">
        <v>1578</v>
      </c>
      <c r="E11" s="73">
        <v>3446</v>
      </c>
      <c r="F11" s="73">
        <v>4300</v>
      </c>
      <c r="G11" s="73">
        <v>4362</v>
      </c>
      <c r="H11" s="73">
        <v>5034</v>
      </c>
      <c r="I11" s="73">
        <v>5836</v>
      </c>
      <c r="J11" s="73">
        <v>2144</v>
      </c>
      <c r="K11" s="159">
        <v>27068</v>
      </c>
      <c r="L11" s="253" t="s">
        <v>161</v>
      </c>
      <c r="N11" s="103"/>
    </row>
    <row r="12" spans="1:14" ht="19.5">
      <c r="A12" s="261" t="s">
        <v>154</v>
      </c>
      <c r="B12" s="74">
        <v>9</v>
      </c>
      <c r="C12" s="73">
        <v>208</v>
      </c>
      <c r="D12" s="73">
        <v>497</v>
      </c>
      <c r="E12" s="73">
        <v>667</v>
      </c>
      <c r="F12" s="73">
        <v>632</v>
      </c>
      <c r="G12" s="73">
        <v>632</v>
      </c>
      <c r="H12" s="73">
        <v>832</v>
      </c>
      <c r="I12" s="73">
        <v>979</v>
      </c>
      <c r="J12" s="73">
        <v>133</v>
      </c>
      <c r="K12" s="159">
        <v>4589</v>
      </c>
      <c r="L12" s="253" t="s">
        <v>162</v>
      </c>
      <c r="N12" s="103"/>
    </row>
    <row r="13" spans="1:14" ht="19.5">
      <c r="A13" s="260" t="s">
        <v>155</v>
      </c>
      <c r="B13" s="74">
        <v>16</v>
      </c>
      <c r="C13" s="73">
        <v>164</v>
      </c>
      <c r="D13" s="73">
        <v>2867</v>
      </c>
      <c r="E13" s="73">
        <v>5461</v>
      </c>
      <c r="F13" s="73">
        <v>3434</v>
      </c>
      <c r="G13" s="73">
        <v>2070</v>
      </c>
      <c r="H13" s="73">
        <v>2018</v>
      </c>
      <c r="I13" s="73">
        <v>1516</v>
      </c>
      <c r="J13" s="73">
        <v>234</v>
      </c>
      <c r="K13" s="159">
        <v>17780</v>
      </c>
      <c r="L13" s="254" t="s">
        <v>163</v>
      </c>
      <c r="N13" s="103"/>
    </row>
    <row r="14" spans="1:14" ht="19.5">
      <c r="A14" s="260" t="s">
        <v>156</v>
      </c>
      <c r="B14" s="74">
        <v>351</v>
      </c>
      <c r="C14" s="73">
        <v>8658</v>
      </c>
      <c r="D14" s="73">
        <v>12826</v>
      </c>
      <c r="E14" s="73">
        <v>14142</v>
      </c>
      <c r="F14" s="73">
        <v>11423</v>
      </c>
      <c r="G14" s="73">
        <v>9350</v>
      </c>
      <c r="H14" s="73">
        <v>9388</v>
      </c>
      <c r="I14" s="73">
        <v>11487</v>
      </c>
      <c r="J14" s="73">
        <v>1396</v>
      </c>
      <c r="K14" s="159">
        <v>79021</v>
      </c>
      <c r="L14" s="253" t="s">
        <v>164</v>
      </c>
      <c r="N14" s="103"/>
    </row>
    <row r="15" spans="1:14" ht="19.5">
      <c r="A15" s="260" t="s">
        <v>76</v>
      </c>
      <c r="B15" s="74">
        <v>111</v>
      </c>
      <c r="C15" s="73">
        <v>2372</v>
      </c>
      <c r="D15" s="73">
        <v>12593</v>
      </c>
      <c r="E15" s="73">
        <v>30045</v>
      </c>
      <c r="F15" s="73">
        <v>43666</v>
      </c>
      <c r="G15" s="73">
        <v>44671</v>
      </c>
      <c r="H15" s="73">
        <v>38553</v>
      </c>
      <c r="I15" s="73">
        <v>20718</v>
      </c>
      <c r="J15" s="73">
        <v>1448</v>
      </c>
      <c r="K15" s="159">
        <v>194177</v>
      </c>
      <c r="L15" s="253" t="s">
        <v>77</v>
      </c>
      <c r="N15" s="103"/>
    </row>
    <row r="16" spans="1:14" ht="19.5">
      <c r="A16" s="260" t="s">
        <v>78</v>
      </c>
      <c r="B16" s="74">
        <v>42</v>
      </c>
      <c r="C16" s="73">
        <v>288</v>
      </c>
      <c r="D16" s="73">
        <v>2111</v>
      </c>
      <c r="E16" s="73">
        <v>6030</v>
      </c>
      <c r="F16" s="73">
        <v>8201</v>
      </c>
      <c r="G16" s="73">
        <v>6561</v>
      </c>
      <c r="H16" s="73">
        <v>5300</v>
      </c>
      <c r="I16" s="73">
        <v>4114</v>
      </c>
      <c r="J16" s="73">
        <v>1254</v>
      </c>
      <c r="K16" s="159">
        <v>33901</v>
      </c>
      <c r="L16" s="253" t="s">
        <v>79</v>
      </c>
      <c r="N16" s="103"/>
    </row>
    <row r="17" spans="1:14" ht="19.5">
      <c r="A17" s="259" t="s">
        <v>80</v>
      </c>
      <c r="B17" s="74">
        <v>47</v>
      </c>
      <c r="C17" s="73">
        <v>340</v>
      </c>
      <c r="D17" s="73">
        <v>1128</v>
      </c>
      <c r="E17" s="73">
        <v>1740</v>
      </c>
      <c r="F17" s="73">
        <v>1926</v>
      </c>
      <c r="G17" s="73">
        <v>1720</v>
      </c>
      <c r="H17" s="73">
        <v>1042</v>
      </c>
      <c r="I17" s="73">
        <v>787</v>
      </c>
      <c r="J17" s="73">
        <v>145</v>
      </c>
      <c r="K17" s="159">
        <v>8875</v>
      </c>
      <c r="L17" s="253" t="s">
        <v>81</v>
      </c>
      <c r="N17" s="103"/>
    </row>
    <row r="18" spans="1:14" ht="19.5">
      <c r="A18" s="259" t="s">
        <v>157</v>
      </c>
      <c r="B18" s="74">
        <v>215</v>
      </c>
      <c r="C18" s="73">
        <v>1042</v>
      </c>
      <c r="D18" s="73">
        <v>2230</v>
      </c>
      <c r="E18" s="73">
        <v>3580</v>
      </c>
      <c r="F18" s="73">
        <v>4244</v>
      </c>
      <c r="G18" s="73">
        <v>4534</v>
      </c>
      <c r="H18" s="73">
        <v>4945</v>
      </c>
      <c r="I18" s="73">
        <v>3473</v>
      </c>
      <c r="J18" s="73">
        <v>939</v>
      </c>
      <c r="K18" s="159">
        <v>25202</v>
      </c>
      <c r="L18" s="253" t="s">
        <v>165</v>
      </c>
      <c r="N18" s="103"/>
    </row>
    <row r="19" spans="1:14" ht="19.5">
      <c r="A19" s="259" t="s">
        <v>158</v>
      </c>
      <c r="B19" s="74">
        <v>13237</v>
      </c>
      <c r="C19" s="73">
        <v>3131</v>
      </c>
      <c r="D19" s="73">
        <v>5812</v>
      </c>
      <c r="E19" s="73">
        <v>6675</v>
      </c>
      <c r="F19" s="73">
        <v>7030</v>
      </c>
      <c r="G19" s="73">
        <v>7184</v>
      </c>
      <c r="H19" s="73">
        <v>6857</v>
      </c>
      <c r="I19" s="73">
        <v>4072</v>
      </c>
      <c r="J19" s="73">
        <v>1824</v>
      </c>
      <c r="K19" s="159">
        <v>55822</v>
      </c>
      <c r="L19" s="255" t="s">
        <v>82</v>
      </c>
      <c r="N19" s="103"/>
    </row>
    <row r="20" spans="1:15" ht="23.25">
      <c r="A20" s="23" t="s">
        <v>18</v>
      </c>
      <c r="B20" s="237">
        <v>32613</v>
      </c>
      <c r="C20" s="238">
        <v>64147</v>
      </c>
      <c r="D20" s="238">
        <v>78149</v>
      </c>
      <c r="E20" s="238">
        <v>96632</v>
      </c>
      <c r="F20" s="238">
        <v>108441</v>
      </c>
      <c r="G20" s="238">
        <v>106969</v>
      </c>
      <c r="H20" s="238">
        <v>99889</v>
      </c>
      <c r="I20" s="238">
        <v>61132</v>
      </c>
      <c r="J20" s="238">
        <v>10891</v>
      </c>
      <c r="K20" s="239">
        <v>658863</v>
      </c>
      <c r="L20" s="117" t="s">
        <v>19</v>
      </c>
      <c r="O20" s="103"/>
    </row>
    <row r="21" spans="12:15" ht="14.25">
      <c r="L21" s="103"/>
      <c r="M21" s="103"/>
      <c r="O21" s="103"/>
    </row>
    <row r="22" spans="12:15" ht="14.25">
      <c r="L22" s="103"/>
      <c r="M22" s="103"/>
      <c r="O22" s="103"/>
    </row>
    <row r="23" spans="12:15" ht="14.25">
      <c r="L23" s="103"/>
      <c r="M23" s="103"/>
      <c r="O23" s="103"/>
    </row>
    <row r="24" spans="12:15" ht="14.25">
      <c r="L24" s="103"/>
      <c r="M24" s="103"/>
      <c r="O24" s="103"/>
    </row>
    <row r="25" spans="12:15" ht="14.25">
      <c r="L25" s="103"/>
      <c r="M25" s="103"/>
      <c r="O25" s="103"/>
    </row>
    <row r="26" spans="12:15" ht="14.25">
      <c r="L26" s="103"/>
      <c r="M26" s="103"/>
      <c r="O26" s="103"/>
    </row>
    <row r="27" spans="12:15" ht="14.25">
      <c r="L27" s="103"/>
      <c r="M27" s="103"/>
      <c r="O27" s="103"/>
    </row>
    <row r="28" spans="12:15" ht="14.25">
      <c r="L28" s="103"/>
      <c r="M28" s="103"/>
      <c r="O28" s="103"/>
    </row>
    <row r="29" spans="12:15" ht="14.25">
      <c r="L29" s="103"/>
      <c r="M29" s="103"/>
      <c r="O29" s="103"/>
    </row>
    <row r="30" spans="12:13" ht="14.25">
      <c r="L30" s="103"/>
      <c r="M30" s="103"/>
    </row>
    <row r="31" spans="12:13" ht="14.25">
      <c r="L31" s="103"/>
      <c r="M31" s="103"/>
    </row>
    <row r="32" spans="12:13" ht="14.25">
      <c r="L32" s="103"/>
      <c r="M32" s="103"/>
    </row>
    <row r="33" spans="12:13" ht="14.25">
      <c r="L33" s="103"/>
      <c r="M33" s="103"/>
    </row>
    <row r="34" spans="12:13" ht="14.25">
      <c r="L34" s="103"/>
      <c r="M34" s="103"/>
    </row>
    <row r="35" spans="12:13" ht="14.25">
      <c r="L35" s="103"/>
      <c r="M35" s="103"/>
    </row>
  </sheetData>
  <sheetProtection/>
  <mergeCells count="2">
    <mergeCell ref="A4:F4"/>
    <mergeCell ref="G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rightToLeft="1" zoomScalePageLayoutView="0" workbookViewId="0" topLeftCell="A1">
      <selection activeCell="A3" sqref="A3"/>
    </sheetView>
  </sheetViews>
  <sheetFormatPr defaultColWidth="11.421875" defaultRowHeight="15"/>
  <cols>
    <col min="1" max="1" width="13.28125" style="103" bestFit="1" customWidth="1"/>
    <col min="2" max="10" width="11.421875" style="103" customWidth="1"/>
    <col min="11" max="11" width="7.140625" style="103" bestFit="1" customWidth="1"/>
    <col min="12" max="12" width="21.28125" style="103" bestFit="1" customWidth="1"/>
    <col min="13" max="13" width="15.140625" style="103" customWidth="1"/>
    <col min="14" max="17" width="11.421875" style="103" customWidth="1"/>
    <col min="18" max="16384" width="11.421875" style="103" customWidth="1"/>
  </cols>
  <sheetData>
    <row r="1" spans="1:19" ht="49.5" customHeight="1">
      <c r="A1" s="300" t="s">
        <v>136</v>
      </c>
      <c r="B1" s="300"/>
      <c r="C1" s="300"/>
      <c r="D1" s="300"/>
      <c r="E1" s="301"/>
      <c r="F1" s="301"/>
      <c r="G1" s="302" t="s">
        <v>137</v>
      </c>
      <c r="H1" s="302"/>
      <c r="I1" s="302"/>
      <c r="J1" s="302"/>
      <c r="K1" s="302"/>
      <c r="L1" s="302"/>
      <c r="M1" s="235"/>
      <c r="R1" s="13"/>
      <c r="S1" s="13"/>
    </row>
    <row r="2" spans="1:18" ht="68.25" customHeight="1">
      <c r="A2" s="17" t="s">
        <v>88</v>
      </c>
      <c r="B2" s="12" t="s">
        <v>89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9" t="s">
        <v>15</v>
      </c>
      <c r="K2" s="27" t="s">
        <v>18</v>
      </c>
      <c r="L2" s="28" t="s">
        <v>32</v>
      </c>
      <c r="Q2" s="13"/>
      <c r="R2" s="13"/>
    </row>
    <row r="3" spans="1:18" ht="21.75">
      <c r="A3" s="20" t="s">
        <v>33</v>
      </c>
      <c r="B3" s="80">
        <v>29.2</v>
      </c>
      <c r="C3" s="81">
        <v>9.7</v>
      </c>
      <c r="D3" s="81">
        <v>14.7</v>
      </c>
      <c r="E3" s="81">
        <v>29.2</v>
      </c>
      <c r="F3" s="81">
        <v>36.9</v>
      </c>
      <c r="G3" s="81">
        <v>32.7</v>
      </c>
      <c r="H3" s="81">
        <v>27.5</v>
      </c>
      <c r="I3" s="81">
        <v>25</v>
      </c>
      <c r="J3" s="81">
        <v>21</v>
      </c>
      <c r="K3" s="86">
        <v>25.2</v>
      </c>
      <c r="L3" s="29" t="s">
        <v>34</v>
      </c>
      <c r="Q3" s="13"/>
      <c r="R3" s="13"/>
    </row>
    <row r="4" spans="1:18" ht="21.75">
      <c r="A4" s="21" t="s">
        <v>35</v>
      </c>
      <c r="B4" s="82">
        <v>20.7</v>
      </c>
      <c r="C4" s="83">
        <v>8.1</v>
      </c>
      <c r="D4" s="83">
        <v>18</v>
      </c>
      <c r="E4" s="83">
        <v>20.7</v>
      </c>
      <c r="F4" s="83">
        <v>20</v>
      </c>
      <c r="G4" s="83">
        <v>28.9</v>
      </c>
      <c r="H4" s="83">
        <v>35.2</v>
      </c>
      <c r="I4" s="83">
        <v>27.5</v>
      </c>
      <c r="J4" s="83">
        <v>7.7</v>
      </c>
      <c r="K4" s="87">
        <v>22</v>
      </c>
      <c r="L4" s="29" t="s">
        <v>36</v>
      </c>
      <c r="Q4" s="13"/>
      <c r="R4" s="13"/>
    </row>
    <row r="5" spans="1:18" ht="21.75">
      <c r="A5" s="21" t="s">
        <v>91</v>
      </c>
      <c r="B5" s="82">
        <v>11.5</v>
      </c>
      <c r="C5" s="83">
        <v>3.2</v>
      </c>
      <c r="D5" s="83">
        <v>7.9</v>
      </c>
      <c r="E5" s="83">
        <v>11.5</v>
      </c>
      <c r="F5" s="83">
        <v>10</v>
      </c>
      <c r="G5" s="83">
        <v>7.9</v>
      </c>
      <c r="H5" s="83">
        <v>6.8</v>
      </c>
      <c r="I5" s="83">
        <v>8.9</v>
      </c>
      <c r="J5" s="83">
        <v>2.5</v>
      </c>
      <c r="K5" s="87">
        <v>7.8</v>
      </c>
      <c r="L5" s="29" t="s">
        <v>37</v>
      </c>
      <c r="Q5" s="13"/>
      <c r="R5" s="13"/>
    </row>
    <row r="6" spans="1:18" ht="21.75">
      <c r="A6" s="21" t="s">
        <v>38</v>
      </c>
      <c r="B6" s="82">
        <v>14.6</v>
      </c>
      <c r="C6" s="83">
        <v>11.6</v>
      </c>
      <c r="D6" s="83">
        <v>13.2</v>
      </c>
      <c r="E6" s="83">
        <v>14.6</v>
      </c>
      <c r="F6" s="83">
        <v>11.6</v>
      </c>
      <c r="G6" s="83">
        <v>7</v>
      </c>
      <c r="H6" s="83">
        <v>4.7</v>
      </c>
      <c r="I6" s="83">
        <v>2.3</v>
      </c>
      <c r="J6" s="83">
        <v>0.9</v>
      </c>
      <c r="K6" s="87">
        <v>9.3</v>
      </c>
      <c r="L6" s="29" t="s">
        <v>39</v>
      </c>
      <c r="Q6" s="13"/>
      <c r="R6" s="13"/>
    </row>
    <row r="7" spans="1:18" ht="21.75">
      <c r="A7" s="21" t="s">
        <v>40</v>
      </c>
      <c r="B7" s="82">
        <v>4.4</v>
      </c>
      <c r="C7" s="83">
        <v>28.5</v>
      </c>
      <c r="D7" s="83">
        <v>24.6</v>
      </c>
      <c r="E7" s="83">
        <v>4.4</v>
      </c>
      <c r="F7" s="83">
        <v>2.4</v>
      </c>
      <c r="G7" s="83">
        <v>2.2</v>
      </c>
      <c r="H7" s="83">
        <v>1.8</v>
      </c>
      <c r="I7" s="83">
        <v>1</v>
      </c>
      <c r="J7" s="83">
        <v>0.5</v>
      </c>
      <c r="K7" s="87">
        <v>7.7</v>
      </c>
      <c r="L7" s="29" t="s">
        <v>41</v>
      </c>
      <c r="Q7" s="13"/>
      <c r="R7" s="13"/>
    </row>
    <row r="8" spans="1:18" ht="21.75">
      <c r="A8" s="21" t="s">
        <v>42</v>
      </c>
      <c r="B8" s="82">
        <v>3.4</v>
      </c>
      <c r="C8" s="83">
        <v>19.4</v>
      </c>
      <c r="D8" s="83">
        <v>7.4</v>
      </c>
      <c r="E8" s="83">
        <v>3.4</v>
      </c>
      <c r="F8" s="83">
        <v>1</v>
      </c>
      <c r="G8" s="83">
        <v>0.7</v>
      </c>
      <c r="H8" s="83">
        <v>0.4</v>
      </c>
      <c r="I8" s="83">
        <v>0.4</v>
      </c>
      <c r="J8" s="83">
        <v>0.3</v>
      </c>
      <c r="K8" s="87">
        <v>4.4</v>
      </c>
      <c r="L8" s="29" t="s">
        <v>43</v>
      </c>
      <c r="Q8" s="13"/>
      <c r="R8" s="13"/>
    </row>
    <row r="9" spans="1:18" ht="22.5">
      <c r="A9" s="275" t="s">
        <v>44</v>
      </c>
      <c r="B9" s="82" t="s">
        <v>173</v>
      </c>
      <c r="C9" s="83" t="s">
        <v>175</v>
      </c>
      <c r="D9" s="83" t="s">
        <v>174</v>
      </c>
      <c r="E9" s="83" t="s">
        <v>173</v>
      </c>
      <c r="F9" s="83" t="s">
        <v>172</v>
      </c>
      <c r="G9" s="83" t="s">
        <v>171</v>
      </c>
      <c r="H9" s="83" t="s">
        <v>170</v>
      </c>
      <c r="I9" s="83" t="s">
        <v>169</v>
      </c>
      <c r="J9" s="83" t="s">
        <v>168</v>
      </c>
      <c r="K9" s="87" t="s">
        <v>166</v>
      </c>
      <c r="L9" s="274" t="s">
        <v>45</v>
      </c>
      <c r="R9" s="13"/>
    </row>
    <row r="10" spans="1:12" ht="21.75">
      <c r="A10" s="21" t="s">
        <v>50</v>
      </c>
      <c r="B10" s="82">
        <v>0.3</v>
      </c>
      <c r="C10" s="83">
        <v>0</v>
      </c>
      <c r="D10" s="83">
        <v>0.1</v>
      </c>
      <c r="E10" s="83">
        <v>0.3</v>
      </c>
      <c r="F10" s="83">
        <v>0.8</v>
      </c>
      <c r="G10" s="83">
        <v>2</v>
      </c>
      <c r="H10" s="83">
        <v>4.4</v>
      </c>
      <c r="I10" s="83">
        <v>9.7</v>
      </c>
      <c r="J10" s="83">
        <v>5.7</v>
      </c>
      <c r="K10" s="87">
        <v>2.2</v>
      </c>
      <c r="L10" s="29" t="s">
        <v>129</v>
      </c>
    </row>
    <row r="11" spans="1:12" ht="21.75">
      <c r="A11" s="21" t="s">
        <v>48</v>
      </c>
      <c r="B11" s="82">
        <v>6.8</v>
      </c>
      <c r="C11" s="83">
        <v>1.9</v>
      </c>
      <c r="D11" s="83">
        <v>4.8</v>
      </c>
      <c r="E11" s="83">
        <v>6.8</v>
      </c>
      <c r="F11" s="83">
        <v>8</v>
      </c>
      <c r="G11" s="83">
        <v>9.3</v>
      </c>
      <c r="H11" s="83">
        <v>10.7</v>
      </c>
      <c r="I11" s="83">
        <v>13.2</v>
      </c>
      <c r="J11" s="83">
        <v>21.2</v>
      </c>
      <c r="K11" s="87">
        <v>7.8</v>
      </c>
      <c r="L11" s="29" t="s">
        <v>130</v>
      </c>
    </row>
    <row r="12" spans="1:12" ht="21.75">
      <c r="A12" s="21" t="s">
        <v>46</v>
      </c>
      <c r="B12" s="82">
        <v>7.7</v>
      </c>
      <c r="C12" s="83">
        <v>16.1</v>
      </c>
      <c r="D12" s="83">
        <v>7.7</v>
      </c>
      <c r="E12" s="83">
        <v>7.7</v>
      </c>
      <c r="F12" s="83">
        <v>8.1</v>
      </c>
      <c r="G12" s="83">
        <v>7.7</v>
      </c>
      <c r="H12" s="83">
        <v>7.3</v>
      </c>
      <c r="I12" s="83">
        <v>10.5</v>
      </c>
      <c r="J12" s="83">
        <v>28.9</v>
      </c>
      <c r="K12" s="87">
        <v>9.6</v>
      </c>
      <c r="L12" s="29" t="s">
        <v>131</v>
      </c>
    </row>
    <row r="13" spans="1:12" ht="21.75">
      <c r="A13" s="22" t="s">
        <v>52</v>
      </c>
      <c r="B13" s="82" t="s">
        <v>181</v>
      </c>
      <c r="C13" s="83" t="s">
        <v>183</v>
      </c>
      <c r="D13" s="83" t="s">
        <v>182</v>
      </c>
      <c r="E13" s="83" t="s">
        <v>181</v>
      </c>
      <c r="F13" s="83" t="s">
        <v>180</v>
      </c>
      <c r="G13" s="83" t="s">
        <v>179</v>
      </c>
      <c r="H13" s="83" t="s">
        <v>178</v>
      </c>
      <c r="I13" s="83" t="s">
        <v>176</v>
      </c>
      <c r="J13" s="83" t="s">
        <v>177</v>
      </c>
      <c r="K13" s="87" t="s">
        <v>167</v>
      </c>
      <c r="L13" s="30" t="s">
        <v>53</v>
      </c>
    </row>
    <row r="14" spans="1:12" ht="21.75">
      <c r="A14" s="22" t="s">
        <v>54</v>
      </c>
      <c r="B14" s="82">
        <v>1.4</v>
      </c>
      <c r="C14" s="83">
        <v>1.3</v>
      </c>
      <c r="D14" s="83">
        <v>1.6</v>
      </c>
      <c r="E14" s="83">
        <v>1.4</v>
      </c>
      <c r="F14" s="83">
        <v>1.2</v>
      </c>
      <c r="G14" s="83">
        <v>1.5</v>
      </c>
      <c r="H14" s="83">
        <v>1.3</v>
      </c>
      <c r="I14" s="83">
        <v>1.6</v>
      </c>
      <c r="J14" s="83">
        <v>11.3</v>
      </c>
      <c r="K14" s="87">
        <v>4</v>
      </c>
      <c r="L14" s="30" t="s">
        <v>55</v>
      </c>
    </row>
    <row r="15" spans="1:12" ht="23.25">
      <c r="A15" s="23" t="s">
        <v>18</v>
      </c>
      <c r="B15" s="84">
        <v>100</v>
      </c>
      <c r="C15" s="85">
        <v>100</v>
      </c>
      <c r="D15" s="85">
        <v>100</v>
      </c>
      <c r="E15" s="85">
        <v>100</v>
      </c>
      <c r="F15" s="85">
        <v>100</v>
      </c>
      <c r="G15" s="85">
        <v>100</v>
      </c>
      <c r="H15" s="85">
        <v>100</v>
      </c>
      <c r="I15" s="85">
        <v>100</v>
      </c>
      <c r="J15" s="85">
        <v>100</v>
      </c>
      <c r="K15" s="104">
        <v>100</v>
      </c>
      <c r="L15" s="31" t="s">
        <v>19</v>
      </c>
    </row>
    <row r="16" ht="14.25">
      <c r="H16" s="127"/>
    </row>
  </sheetData>
  <sheetProtection/>
  <mergeCells count="2">
    <mergeCell ref="A1:F1"/>
    <mergeCell ref="G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9"/>
  <sheetViews>
    <sheetView rightToLeft="1" zoomScalePageLayoutView="0" workbookViewId="0" topLeftCell="A1">
      <selection activeCell="E12" sqref="E12"/>
    </sheetView>
  </sheetViews>
  <sheetFormatPr defaultColWidth="11.421875" defaultRowHeight="15"/>
  <cols>
    <col min="1" max="1" width="13.28125" style="0" bestFit="1" customWidth="1"/>
    <col min="2" max="2" width="10.421875" style="0" bestFit="1" customWidth="1"/>
    <col min="3" max="9" width="10.57421875" style="0" bestFit="1" customWidth="1"/>
    <col min="10" max="10" width="8.28125" style="0" bestFit="1" customWidth="1"/>
    <col min="11" max="11" width="7.8515625" style="0" bestFit="1" customWidth="1"/>
    <col min="12" max="12" width="16.140625" style="0" bestFit="1" customWidth="1"/>
    <col min="13" max="13" width="15.140625" style="0" customWidth="1"/>
    <col min="17" max="17" width="11.421875" style="0" customWidth="1"/>
  </cols>
  <sheetData>
    <row r="3" spans="1:13" ht="57.75" customHeight="1">
      <c r="A3" s="300" t="s">
        <v>145</v>
      </c>
      <c r="B3" s="300"/>
      <c r="C3" s="300"/>
      <c r="D3" s="300"/>
      <c r="E3" s="301"/>
      <c r="F3" s="301"/>
      <c r="G3" s="302" t="s">
        <v>146</v>
      </c>
      <c r="H3" s="302"/>
      <c r="I3" s="302"/>
      <c r="J3" s="302"/>
      <c r="K3" s="302"/>
      <c r="L3" s="302"/>
      <c r="M3" s="235"/>
    </row>
    <row r="4" spans="1:12" ht="46.5">
      <c r="A4" s="78" t="s">
        <v>88</v>
      </c>
      <c r="B4" s="12" t="s">
        <v>89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9" t="s">
        <v>15</v>
      </c>
      <c r="K4" s="27" t="s">
        <v>18</v>
      </c>
      <c r="L4" s="28" t="s">
        <v>32</v>
      </c>
    </row>
    <row r="5" spans="1:12" ht="21.75">
      <c r="A5" s="98" t="s">
        <v>33</v>
      </c>
      <c r="B5" s="123">
        <v>342</v>
      </c>
      <c r="C5" s="226">
        <v>6247</v>
      </c>
      <c r="D5" s="226">
        <v>11503</v>
      </c>
      <c r="E5" s="226">
        <v>28209</v>
      </c>
      <c r="F5" s="226">
        <v>39991</v>
      </c>
      <c r="G5" s="226">
        <v>34994</v>
      </c>
      <c r="H5" s="226">
        <v>27446</v>
      </c>
      <c r="I5" s="226">
        <v>15287</v>
      </c>
      <c r="J5" s="226">
        <v>2284</v>
      </c>
      <c r="K5" s="124">
        <v>166303</v>
      </c>
      <c r="L5" s="29" t="s">
        <v>34</v>
      </c>
    </row>
    <row r="6" spans="1:12" ht="21.75">
      <c r="A6" s="97" t="s">
        <v>35</v>
      </c>
      <c r="B6" s="119">
        <v>401</v>
      </c>
      <c r="C6" s="227">
        <v>5179</v>
      </c>
      <c r="D6" s="227">
        <v>14088</v>
      </c>
      <c r="E6" s="227">
        <v>20049</v>
      </c>
      <c r="F6" s="227">
        <v>21683</v>
      </c>
      <c r="G6" s="227">
        <v>30876</v>
      </c>
      <c r="H6" s="227">
        <v>35145</v>
      </c>
      <c r="I6" s="227">
        <v>16816</v>
      </c>
      <c r="J6" s="227">
        <v>841</v>
      </c>
      <c r="K6" s="120">
        <v>145078</v>
      </c>
      <c r="L6" s="29" t="s">
        <v>36</v>
      </c>
    </row>
    <row r="7" spans="1:12" ht="21.75">
      <c r="A7" s="97" t="s">
        <v>91</v>
      </c>
      <c r="B7" s="119">
        <v>236</v>
      </c>
      <c r="C7" s="227">
        <v>2060</v>
      </c>
      <c r="D7" s="227">
        <v>6145</v>
      </c>
      <c r="E7" s="227">
        <v>11099</v>
      </c>
      <c r="F7" s="227">
        <v>10832</v>
      </c>
      <c r="G7" s="227">
        <v>8471</v>
      </c>
      <c r="H7" s="227">
        <v>6771</v>
      </c>
      <c r="I7" s="227">
        <v>5418</v>
      </c>
      <c r="J7" s="227">
        <v>271</v>
      </c>
      <c r="K7" s="120">
        <v>51303</v>
      </c>
      <c r="L7" s="29" t="s">
        <v>37</v>
      </c>
    </row>
    <row r="8" spans="1:12" ht="21.75">
      <c r="A8" s="97" t="s">
        <v>38</v>
      </c>
      <c r="B8" s="119">
        <v>3422</v>
      </c>
      <c r="C8" s="227">
        <v>7452</v>
      </c>
      <c r="D8" s="227">
        <v>10286</v>
      </c>
      <c r="E8" s="227">
        <v>14069</v>
      </c>
      <c r="F8" s="227">
        <v>12563</v>
      </c>
      <c r="G8" s="227">
        <v>7529</v>
      </c>
      <c r="H8" s="227">
        <v>4679</v>
      </c>
      <c r="I8" s="227">
        <v>1389</v>
      </c>
      <c r="J8" s="227">
        <v>95</v>
      </c>
      <c r="K8" s="120">
        <v>61484</v>
      </c>
      <c r="L8" s="29" t="s">
        <v>39</v>
      </c>
    </row>
    <row r="9" spans="1:12" ht="21.75">
      <c r="A9" s="97" t="s">
        <v>40</v>
      </c>
      <c r="B9" s="119">
        <v>1356</v>
      </c>
      <c r="C9" s="227">
        <v>18312</v>
      </c>
      <c r="D9" s="227">
        <v>19231</v>
      </c>
      <c r="E9" s="227">
        <v>4287</v>
      </c>
      <c r="F9" s="227">
        <v>2589</v>
      </c>
      <c r="G9" s="227">
        <v>2374</v>
      </c>
      <c r="H9" s="227">
        <v>1774</v>
      </c>
      <c r="I9" s="227">
        <v>609</v>
      </c>
      <c r="J9" s="227">
        <v>58</v>
      </c>
      <c r="K9" s="120">
        <v>50590</v>
      </c>
      <c r="L9" s="29" t="s">
        <v>41</v>
      </c>
    </row>
    <row r="10" spans="1:12" ht="21.75">
      <c r="A10" s="97" t="s">
        <v>42</v>
      </c>
      <c r="B10" s="119">
        <v>5131</v>
      </c>
      <c r="C10" s="227">
        <v>12472</v>
      </c>
      <c r="D10" s="227">
        <v>5761</v>
      </c>
      <c r="E10" s="227">
        <v>3249</v>
      </c>
      <c r="F10" s="227">
        <v>1045</v>
      </c>
      <c r="G10" s="227">
        <v>700</v>
      </c>
      <c r="H10" s="227">
        <v>358</v>
      </c>
      <c r="I10" s="227">
        <v>219</v>
      </c>
      <c r="J10" s="227">
        <v>30</v>
      </c>
      <c r="K10" s="120">
        <v>28965</v>
      </c>
      <c r="L10" s="29" t="s">
        <v>43</v>
      </c>
    </row>
    <row r="11" spans="1:12" ht="22.5">
      <c r="A11" s="99" t="s">
        <v>44</v>
      </c>
      <c r="B11" s="229">
        <v>10888</v>
      </c>
      <c r="C11" s="230">
        <v>51722</v>
      </c>
      <c r="D11" s="230">
        <v>67014</v>
      </c>
      <c r="E11" s="230">
        <v>80962</v>
      </c>
      <c r="F11" s="230">
        <v>88703</v>
      </c>
      <c r="G11" s="230">
        <v>84944</v>
      </c>
      <c r="H11" s="230">
        <v>76173</v>
      </c>
      <c r="I11" s="230">
        <v>39738</v>
      </c>
      <c r="J11" s="230">
        <v>3579</v>
      </c>
      <c r="K11" s="231">
        <v>503723</v>
      </c>
      <c r="L11" s="274" t="s">
        <v>45</v>
      </c>
    </row>
    <row r="12" spans="1:12" ht="21.75">
      <c r="A12" s="97" t="s">
        <v>50</v>
      </c>
      <c r="B12" s="119">
        <v>2</v>
      </c>
      <c r="C12" s="227">
        <v>2</v>
      </c>
      <c r="D12" s="227">
        <v>81</v>
      </c>
      <c r="E12" s="227">
        <v>338</v>
      </c>
      <c r="F12" s="227">
        <v>906</v>
      </c>
      <c r="G12" s="227">
        <v>2146</v>
      </c>
      <c r="H12" s="227">
        <v>4395</v>
      </c>
      <c r="I12" s="227">
        <v>5940</v>
      </c>
      <c r="J12" s="227">
        <v>621</v>
      </c>
      <c r="K12" s="120">
        <v>14431</v>
      </c>
      <c r="L12" s="29" t="s">
        <v>129</v>
      </c>
    </row>
    <row r="13" spans="1:12" ht="21.75">
      <c r="A13" s="97" t="s">
        <v>48</v>
      </c>
      <c r="B13" s="119">
        <v>142</v>
      </c>
      <c r="C13" s="227">
        <v>1228</v>
      </c>
      <c r="D13" s="227">
        <v>3753</v>
      </c>
      <c r="E13" s="227">
        <v>6584</v>
      </c>
      <c r="F13" s="227">
        <v>8652</v>
      </c>
      <c r="G13" s="227">
        <v>10001</v>
      </c>
      <c r="H13" s="227">
        <v>10662</v>
      </c>
      <c r="I13" s="227">
        <v>8044</v>
      </c>
      <c r="J13" s="227">
        <v>2314</v>
      </c>
      <c r="K13" s="120">
        <v>51380</v>
      </c>
      <c r="L13" s="29" t="s">
        <v>130</v>
      </c>
    </row>
    <row r="14" spans="1:12" ht="21.75">
      <c r="A14" s="97" t="s">
        <v>46</v>
      </c>
      <c r="B14" s="119">
        <v>5506</v>
      </c>
      <c r="C14" s="227">
        <v>10353</v>
      </c>
      <c r="D14" s="227">
        <v>6022</v>
      </c>
      <c r="E14" s="227">
        <v>7429</v>
      </c>
      <c r="F14" s="227">
        <v>8834</v>
      </c>
      <c r="G14" s="227">
        <v>8246</v>
      </c>
      <c r="H14" s="227">
        <v>7317</v>
      </c>
      <c r="I14" s="227">
        <v>6432</v>
      </c>
      <c r="J14" s="227">
        <v>3148</v>
      </c>
      <c r="K14" s="120">
        <v>63287</v>
      </c>
      <c r="L14" s="29" t="s">
        <v>131</v>
      </c>
    </row>
    <row r="15" spans="1:12" ht="21.75">
      <c r="A15" s="100" t="s">
        <v>52</v>
      </c>
      <c r="B15" s="121">
        <v>5650</v>
      </c>
      <c r="C15" s="228">
        <v>11583</v>
      </c>
      <c r="D15" s="228">
        <v>9856</v>
      </c>
      <c r="E15" s="228">
        <v>14351</v>
      </c>
      <c r="F15" s="228">
        <v>18392</v>
      </c>
      <c r="G15" s="228">
        <v>20393</v>
      </c>
      <c r="H15" s="228">
        <v>22374</v>
      </c>
      <c r="I15" s="228">
        <v>20416</v>
      </c>
      <c r="J15" s="228">
        <v>6083</v>
      </c>
      <c r="K15" s="122">
        <v>129098</v>
      </c>
      <c r="L15" s="30" t="s">
        <v>53</v>
      </c>
    </row>
    <row r="16" spans="1:12" ht="21.75">
      <c r="A16" s="269" t="s">
        <v>54</v>
      </c>
      <c r="B16" s="270">
        <v>16075</v>
      </c>
      <c r="C16" s="271">
        <v>842</v>
      </c>
      <c r="D16" s="271">
        <v>1279</v>
      </c>
      <c r="E16" s="271">
        <v>1319</v>
      </c>
      <c r="F16" s="271">
        <v>1346</v>
      </c>
      <c r="G16" s="271">
        <v>1632</v>
      </c>
      <c r="H16" s="271">
        <v>1342</v>
      </c>
      <c r="I16" s="271">
        <v>978</v>
      </c>
      <c r="J16" s="271">
        <v>1229</v>
      </c>
      <c r="K16" s="272">
        <v>26042</v>
      </c>
      <c r="L16" s="273" t="s">
        <v>55</v>
      </c>
    </row>
    <row r="17" spans="1:12" ht="23.25">
      <c r="A17" s="79" t="s">
        <v>18</v>
      </c>
      <c r="B17" s="232">
        <v>32613</v>
      </c>
      <c r="C17" s="233">
        <v>64147</v>
      </c>
      <c r="D17" s="233">
        <v>78149</v>
      </c>
      <c r="E17" s="233">
        <v>96632</v>
      </c>
      <c r="F17" s="233">
        <v>108441</v>
      </c>
      <c r="G17" s="233">
        <v>106969</v>
      </c>
      <c r="H17" s="233">
        <v>99889</v>
      </c>
      <c r="I17" s="233">
        <v>61132</v>
      </c>
      <c r="J17" s="233">
        <v>10891</v>
      </c>
      <c r="K17" s="234">
        <v>658863</v>
      </c>
      <c r="L17" s="26" t="s">
        <v>19</v>
      </c>
    </row>
    <row r="18" spans="17:19" ht="14.25">
      <c r="Q18" s="6"/>
      <c r="R18" s="24"/>
      <c r="S18" s="13"/>
    </row>
    <row r="19" spans="18:19" ht="14.25">
      <c r="R19" s="13"/>
      <c r="S19" s="13"/>
    </row>
  </sheetData>
  <sheetProtection/>
  <mergeCells count="2">
    <mergeCell ref="A3:F3"/>
    <mergeCell ref="G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rightToLeft="1" zoomScalePageLayoutView="0" workbookViewId="0" topLeftCell="A1">
      <selection activeCell="G21" sqref="G21"/>
    </sheetView>
  </sheetViews>
  <sheetFormatPr defaultColWidth="11.421875" defaultRowHeight="15"/>
  <cols>
    <col min="1" max="1" width="22.00390625" style="250" bestFit="1" customWidth="1"/>
    <col min="2" max="8" width="11.28125" style="0" bestFit="1" customWidth="1"/>
    <col min="9" max="11" width="7.57421875" style="0" bestFit="1" customWidth="1"/>
    <col min="12" max="12" width="11.28125" style="0" bestFit="1" customWidth="1"/>
    <col min="13" max="13" width="9.421875" style="0" bestFit="1" customWidth="1"/>
    <col min="14" max="14" width="7.8515625" style="0" bestFit="1" customWidth="1"/>
    <col min="15" max="15" width="52.57421875" style="250" bestFit="1" customWidth="1"/>
  </cols>
  <sheetData>
    <row r="1" spans="2:14" ht="26.25">
      <c r="B1" s="103"/>
      <c r="C1" s="103"/>
      <c r="D1" s="103"/>
      <c r="E1" s="103"/>
      <c r="F1" s="305" t="s">
        <v>85</v>
      </c>
      <c r="G1" s="305"/>
      <c r="H1" s="306" t="s">
        <v>86</v>
      </c>
      <c r="I1" s="306"/>
      <c r="J1" s="103"/>
      <c r="K1" s="103"/>
      <c r="L1" s="103"/>
      <c r="M1" s="103"/>
      <c r="N1" s="103"/>
    </row>
    <row r="2" spans="1:15" ht="35.25" customHeight="1">
      <c r="A2" s="303" t="s">
        <v>96</v>
      </c>
      <c r="B2" s="303"/>
      <c r="C2" s="303"/>
      <c r="D2" s="303"/>
      <c r="E2" s="303"/>
      <c r="F2" s="303"/>
      <c r="G2" s="303"/>
      <c r="H2" s="304" t="s">
        <v>97</v>
      </c>
      <c r="I2" s="304"/>
      <c r="J2" s="304"/>
      <c r="K2" s="304"/>
      <c r="L2" s="304"/>
      <c r="M2" s="304"/>
      <c r="N2" s="304"/>
      <c r="O2" s="304"/>
    </row>
    <row r="3" spans="1:15" ht="117">
      <c r="A3" s="257" t="s">
        <v>58</v>
      </c>
      <c r="B3" s="193" t="s">
        <v>59</v>
      </c>
      <c r="C3" s="165" t="s">
        <v>60</v>
      </c>
      <c r="D3" s="165" t="s">
        <v>61</v>
      </c>
      <c r="E3" s="165" t="s">
        <v>62</v>
      </c>
      <c r="F3" s="165" t="s">
        <v>63</v>
      </c>
      <c r="G3" s="165" t="s">
        <v>64</v>
      </c>
      <c r="H3" s="96" t="s">
        <v>65</v>
      </c>
      <c r="I3" s="169" t="s">
        <v>134</v>
      </c>
      <c r="J3" s="169" t="s">
        <v>133</v>
      </c>
      <c r="K3" s="169" t="s">
        <v>132</v>
      </c>
      <c r="L3" s="96" t="s">
        <v>66</v>
      </c>
      <c r="M3" s="169" t="s">
        <v>67</v>
      </c>
      <c r="N3" s="48" t="s">
        <v>68</v>
      </c>
      <c r="O3" s="251" t="s">
        <v>69</v>
      </c>
    </row>
    <row r="4" spans="1:15" ht="19.5">
      <c r="A4" s="258" t="s">
        <v>70</v>
      </c>
      <c r="B4" s="194">
        <v>390</v>
      </c>
      <c r="C4" s="195">
        <v>179</v>
      </c>
      <c r="D4" s="195">
        <v>136</v>
      </c>
      <c r="E4" s="195">
        <v>41</v>
      </c>
      <c r="F4" s="195">
        <v>26</v>
      </c>
      <c r="G4" s="196">
        <v>0</v>
      </c>
      <c r="H4" s="185">
        <f>SUM(B4:G4)</f>
        <v>772</v>
      </c>
      <c r="I4" s="195">
        <v>13</v>
      </c>
      <c r="J4" s="195">
        <v>47</v>
      </c>
      <c r="K4" s="195">
        <v>104</v>
      </c>
      <c r="L4" s="174">
        <f>SUM(I4:K4)</f>
        <v>164</v>
      </c>
      <c r="M4" s="201">
        <v>23</v>
      </c>
      <c r="N4" s="77">
        <f>M4+L4+H4</f>
        <v>959</v>
      </c>
      <c r="O4" s="252" t="s">
        <v>71</v>
      </c>
    </row>
    <row r="5" spans="1:15" ht="19.5">
      <c r="A5" s="259" t="s">
        <v>151</v>
      </c>
      <c r="B5" s="197">
        <v>882</v>
      </c>
      <c r="C5" s="198">
        <v>285</v>
      </c>
      <c r="D5" s="198">
        <v>2025</v>
      </c>
      <c r="E5" s="198">
        <v>1239</v>
      </c>
      <c r="F5" s="198">
        <v>37</v>
      </c>
      <c r="G5" s="199">
        <v>127</v>
      </c>
      <c r="H5" s="186">
        <f aca="true" t="shared" si="0" ref="H5:H17">SUM(B5:G5)</f>
        <v>4595</v>
      </c>
      <c r="I5" s="198">
        <v>245</v>
      </c>
      <c r="J5" s="198">
        <v>302</v>
      </c>
      <c r="K5" s="198">
        <v>350</v>
      </c>
      <c r="L5" s="175">
        <f aca="true" t="shared" si="1" ref="L5:L17">SUM(I5:K5)</f>
        <v>897</v>
      </c>
      <c r="M5" s="202">
        <v>254</v>
      </c>
      <c r="N5" s="49">
        <f aca="true" t="shared" si="2" ref="N5:N17">M5+L5+H5</f>
        <v>5746</v>
      </c>
      <c r="O5" s="253" t="s">
        <v>159</v>
      </c>
    </row>
    <row r="6" spans="1:15" ht="19.5">
      <c r="A6" s="259" t="s">
        <v>152</v>
      </c>
      <c r="B6" s="197">
        <v>535</v>
      </c>
      <c r="C6" s="198">
        <v>1352</v>
      </c>
      <c r="D6" s="198">
        <v>607</v>
      </c>
      <c r="E6" s="198">
        <v>1930</v>
      </c>
      <c r="F6" s="198">
        <v>2007</v>
      </c>
      <c r="G6" s="199">
        <v>58</v>
      </c>
      <c r="H6" s="186">
        <f t="shared" si="0"/>
        <v>6489</v>
      </c>
      <c r="I6" s="198">
        <v>96</v>
      </c>
      <c r="J6" s="198">
        <v>559</v>
      </c>
      <c r="K6" s="198">
        <v>1186</v>
      </c>
      <c r="L6" s="175">
        <f t="shared" si="1"/>
        <v>1841</v>
      </c>
      <c r="M6" s="202">
        <v>191</v>
      </c>
      <c r="N6" s="49">
        <f t="shared" si="2"/>
        <v>8521</v>
      </c>
      <c r="O6" s="253" t="s">
        <v>160</v>
      </c>
    </row>
    <row r="7" spans="1:15" ht="19.5">
      <c r="A7" s="259" t="s">
        <v>72</v>
      </c>
      <c r="B7" s="197">
        <v>1431</v>
      </c>
      <c r="C7" s="198">
        <v>868</v>
      </c>
      <c r="D7" s="198">
        <v>844</v>
      </c>
      <c r="E7" s="198">
        <v>1240</v>
      </c>
      <c r="F7" s="198">
        <v>793</v>
      </c>
      <c r="G7" s="199">
        <v>344</v>
      </c>
      <c r="H7" s="186">
        <f t="shared" si="0"/>
        <v>5520</v>
      </c>
      <c r="I7" s="198">
        <v>3</v>
      </c>
      <c r="J7" s="198">
        <v>120</v>
      </c>
      <c r="K7" s="198">
        <v>491</v>
      </c>
      <c r="L7" s="175">
        <f t="shared" si="1"/>
        <v>614</v>
      </c>
      <c r="M7" s="202">
        <v>17</v>
      </c>
      <c r="N7" s="49">
        <f t="shared" si="2"/>
        <v>6151</v>
      </c>
      <c r="O7" s="253" t="s">
        <v>73</v>
      </c>
    </row>
    <row r="8" spans="1:15" ht="19.5">
      <c r="A8" s="260" t="s">
        <v>74</v>
      </c>
      <c r="B8" s="197">
        <v>1847</v>
      </c>
      <c r="C8" s="198">
        <v>1705</v>
      </c>
      <c r="D8" s="198">
        <v>1102</v>
      </c>
      <c r="E8" s="198">
        <v>831</v>
      </c>
      <c r="F8" s="198">
        <v>341</v>
      </c>
      <c r="G8" s="199">
        <v>60</v>
      </c>
      <c r="H8" s="186">
        <f t="shared" si="0"/>
        <v>5886</v>
      </c>
      <c r="I8" s="198">
        <v>10</v>
      </c>
      <c r="J8" s="198">
        <v>68</v>
      </c>
      <c r="K8" s="198">
        <v>647</v>
      </c>
      <c r="L8" s="175">
        <f t="shared" si="1"/>
        <v>725</v>
      </c>
      <c r="M8" s="202">
        <v>3</v>
      </c>
      <c r="N8" s="49">
        <f t="shared" si="2"/>
        <v>6614</v>
      </c>
      <c r="O8" s="253" t="s">
        <v>75</v>
      </c>
    </row>
    <row r="9" spans="1:15" ht="19.5">
      <c r="A9" s="260" t="s">
        <v>153</v>
      </c>
      <c r="B9" s="197">
        <v>1479</v>
      </c>
      <c r="C9" s="198">
        <v>538</v>
      </c>
      <c r="D9" s="198">
        <v>853</v>
      </c>
      <c r="E9" s="198">
        <v>434</v>
      </c>
      <c r="F9" s="198">
        <v>449</v>
      </c>
      <c r="G9" s="199">
        <v>25</v>
      </c>
      <c r="H9" s="186">
        <f t="shared" si="0"/>
        <v>3778</v>
      </c>
      <c r="I9" s="198">
        <v>242</v>
      </c>
      <c r="J9" s="198">
        <v>710</v>
      </c>
      <c r="K9" s="198">
        <v>990</v>
      </c>
      <c r="L9" s="175">
        <f t="shared" si="1"/>
        <v>1942</v>
      </c>
      <c r="M9" s="202">
        <v>15</v>
      </c>
      <c r="N9" s="49">
        <f t="shared" si="2"/>
        <v>5735</v>
      </c>
      <c r="O9" s="253" t="s">
        <v>161</v>
      </c>
    </row>
    <row r="10" spans="1:15" ht="19.5">
      <c r="A10" s="261" t="s">
        <v>154</v>
      </c>
      <c r="B10" s="197">
        <v>297</v>
      </c>
      <c r="C10" s="198">
        <v>126</v>
      </c>
      <c r="D10" s="198">
        <v>290</v>
      </c>
      <c r="E10" s="198">
        <v>205</v>
      </c>
      <c r="F10" s="198">
        <v>60</v>
      </c>
      <c r="G10" s="199">
        <v>12</v>
      </c>
      <c r="H10" s="186">
        <f t="shared" si="0"/>
        <v>990</v>
      </c>
      <c r="I10" s="198">
        <v>97</v>
      </c>
      <c r="J10" s="198">
        <v>67</v>
      </c>
      <c r="K10" s="198">
        <v>137</v>
      </c>
      <c r="L10" s="175">
        <f t="shared" si="1"/>
        <v>301</v>
      </c>
      <c r="M10" s="202">
        <v>2</v>
      </c>
      <c r="N10" s="49">
        <f t="shared" si="2"/>
        <v>1293</v>
      </c>
      <c r="O10" s="253" t="s">
        <v>162</v>
      </c>
    </row>
    <row r="11" spans="1:15" ht="19.5">
      <c r="A11" s="260" t="s">
        <v>155</v>
      </c>
      <c r="B11" s="197">
        <v>3058</v>
      </c>
      <c r="C11" s="198">
        <v>2443</v>
      </c>
      <c r="D11" s="198">
        <v>288</v>
      </c>
      <c r="E11" s="198">
        <v>202</v>
      </c>
      <c r="F11" s="198">
        <v>133</v>
      </c>
      <c r="G11" s="199">
        <v>38</v>
      </c>
      <c r="H11" s="186">
        <f t="shared" si="0"/>
        <v>6162</v>
      </c>
      <c r="I11" s="198">
        <v>196</v>
      </c>
      <c r="J11" s="198">
        <v>237</v>
      </c>
      <c r="K11" s="198">
        <v>488</v>
      </c>
      <c r="L11" s="175">
        <f t="shared" si="1"/>
        <v>921</v>
      </c>
      <c r="M11" s="202">
        <v>152</v>
      </c>
      <c r="N11" s="49">
        <f t="shared" si="2"/>
        <v>7235</v>
      </c>
      <c r="O11" s="254" t="s">
        <v>163</v>
      </c>
    </row>
    <row r="12" spans="1:15" ht="19.5">
      <c r="A12" s="260" t="s">
        <v>156</v>
      </c>
      <c r="B12" s="197">
        <v>11461</v>
      </c>
      <c r="C12" s="198">
        <v>14640</v>
      </c>
      <c r="D12" s="198">
        <v>10987</v>
      </c>
      <c r="E12" s="198">
        <v>3350</v>
      </c>
      <c r="F12" s="198">
        <v>3316</v>
      </c>
      <c r="G12" s="199">
        <v>168</v>
      </c>
      <c r="H12" s="186">
        <f t="shared" si="0"/>
        <v>43922</v>
      </c>
      <c r="I12" s="198">
        <v>1685</v>
      </c>
      <c r="J12" s="198">
        <v>1639</v>
      </c>
      <c r="K12" s="198">
        <v>4935</v>
      </c>
      <c r="L12" s="175">
        <f t="shared" si="1"/>
        <v>8259</v>
      </c>
      <c r="M12" s="202">
        <v>14</v>
      </c>
      <c r="N12" s="49">
        <f t="shared" si="2"/>
        <v>52195</v>
      </c>
      <c r="O12" s="253" t="s">
        <v>164</v>
      </c>
    </row>
    <row r="13" spans="1:15" ht="19.5">
      <c r="A13" s="260" t="s">
        <v>76</v>
      </c>
      <c r="B13" s="197">
        <v>49340</v>
      </c>
      <c r="C13" s="198">
        <v>41536</v>
      </c>
      <c r="D13" s="198">
        <v>3177</v>
      </c>
      <c r="E13" s="198">
        <v>2634</v>
      </c>
      <c r="F13" s="198">
        <v>1832</v>
      </c>
      <c r="G13" s="199">
        <v>315</v>
      </c>
      <c r="H13" s="186">
        <f t="shared" si="0"/>
        <v>98834</v>
      </c>
      <c r="I13" s="198">
        <v>137</v>
      </c>
      <c r="J13" s="198">
        <v>1759</v>
      </c>
      <c r="K13" s="198">
        <v>4026</v>
      </c>
      <c r="L13" s="175">
        <f t="shared" si="1"/>
        <v>5922</v>
      </c>
      <c r="M13" s="202">
        <v>121</v>
      </c>
      <c r="N13" s="49">
        <f t="shared" si="2"/>
        <v>104877</v>
      </c>
      <c r="O13" s="253" t="s">
        <v>77</v>
      </c>
    </row>
    <row r="14" spans="1:15" ht="19.5">
      <c r="A14" s="260" t="s">
        <v>78</v>
      </c>
      <c r="B14" s="197">
        <v>9256</v>
      </c>
      <c r="C14" s="198">
        <v>1665</v>
      </c>
      <c r="D14" s="198">
        <v>1193</v>
      </c>
      <c r="E14" s="198">
        <v>358</v>
      </c>
      <c r="F14" s="198">
        <v>146</v>
      </c>
      <c r="G14" s="199">
        <v>3</v>
      </c>
      <c r="H14" s="186">
        <f t="shared" si="0"/>
        <v>12621</v>
      </c>
      <c r="I14" s="198">
        <v>377</v>
      </c>
      <c r="J14" s="198">
        <v>1247</v>
      </c>
      <c r="K14" s="198">
        <v>2048</v>
      </c>
      <c r="L14" s="175">
        <f t="shared" si="1"/>
        <v>3672</v>
      </c>
      <c r="M14" s="202">
        <v>98</v>
      </c>
      <c r="N14" s="49">
        <f t="shared" si="2"/>
        <v>16391</v>
      </c>
      <c r="O14" s="253" t="s">
        <v>79</v>
      </c>
    </row>
    <row r="15" spans="1:15" ht="19.5">
      <c r="A15" s="259" t="s">
        <v>80</v>
      </c>
      <c r="B15" s="197">
        <v>823</v>
      </c>
      <c r="C15" s="198">
        <v>1186</v>
      </c>
      <c r="D15" s="198">
        <v>1179</v>
      </c>
      <c r="E15" s="198">
        <v>225</v>
      </c>
      <c r="F15" s="198">
        <v>242</v>
      </c>
      <c r="G15" s="199">
        <v>100</v>
      </c>
      <c r="H15" s="186">
        <f t="shared" si="0"/>
        <v>3755</v>
      </c>
      <c r="I15" s="198">
        <v>43</v>
      </c>
      <c r="J15" s="198">
        <v>492</v>
      </c>
      <c r="K15" s="198">
        <v>656</v>
      </c>
      <c r="L15" s="175">
        <f t="shared" si="1"/>
        <v>1191</v>
      </c>
      <c r="M15" s="202">
        <v>846</v>
      </c>
      <c r="N15" s="49">
        <f t="shared" si="2"/>
        <v>5792</v>
      </c>
      <c r="O15" s="253" t="s">
        <v>81</v>
      </c>
    </row>
    <row r="16" spans="1:15" ht="19.5">
      <c r="A16" s="259" t="s">
        <v>157</v>
      </c>
      <c r="B16" s="197">
        <v>303</v>
      </c>
      <c r="C16" s="198">
        <v>408</v>
      </c>
      <c r="D16" s="198">
        <v>750</v>
      </c>
      <c r="E16" s="198">
        <v>515</v>
      </c>
      <c r="F16" s="198">
        <v>578</v>
      </c>
      <c r="G16" s="199">
        <v>91</v>
      </c>
      <c r="H16" s="186">
        <f t="shared" si="0"/>
        <v>2645</v>
      </c>
      <c r="I16" s="198">
        <v>182</v>
      </c>
      <c r="J16" s="198">
        <v>997</v>
      </c>
      <c r="K16" s="198">
        <v>746</v>
      </c>
      <c r="L16" s="175">
        <f t="shared" si="1"/>
        <v>1925</v>
      </c>
      <c r="M16" s="200">
        <v>21</v>
      </c>
      <c r="N16" s="49">
        <f t="shared" si="2"/>
        <v>4591</v>
      </c>
      <c r="O16" s="253" t="s">
        <v>184</v>
      </c>
    </row>
    <row r="17" spans="1:15" ht="19.5">
      <c r="A17" s="259" t="s">
        <v>158</v>
      </c>
      <c r="B17" s="203">
        <v>2740</v>
      </c>
      <c r="C17" s="108">
        <v>3306</v>
      </c>
      <c r="D17" s="108">
        <v>1447</v>
      </c>
      <c r="E17" s="108">
        <v>1121</v>
      </c>
      <c r="F17" s="108">
        <v>1135</v>
      </c>
      <c r="G17" s="204">
        <v>231</v>
      </c>
      <c r="H17" s="205">
        <f t="shared" si="0"/>
        <v>9980</v>
      </c>
      <c r="I17" s="95">
        <v>291</v>
      </c>
      <c r="J17" s="95">
        <v>722</v>
      </c>
      <c r="K17" s="95">
        <v>1995</v>
      </c>
      <c r="L17" s="175">
        <f t="shared" si="1"/>
        <v>3008</v>
      </c>
      <c r="M17" s="206">
        <v>1298</v>
      </c>
      <c r="N17" s="49">
        <f t="shared" si="2"/>
        <v>14286</v>
      </c>
      <c r="O17" s="255" t="s">
        <v>82</v>
      </c>
    </row>
    <row r="18" spans="1:15" ht="23.25">
      <c r="A18" s="262" t="s">
        <v>18</v>
      </c>
      <c r="B18" s="60">
        <f>SUM(B4:B17)</f>
        <v>83842</v>
      </c>
      <c r="C18" s="62">
        <f aca="true" t="shared" si="3" ref="C18:N18">SUM(C4:C17)</f>
        <v>70237</v>
      </c>
      <c r="D18" s="62">
        <f t="shared" si="3"/>
        <v>24878</v>
      </c>
      <c r="E18" s="62">
        <f t="shared" si="3"/>
        <v>14325</v>
      </c>
      <c r="F18" s="62">
        <f t="shared" si="3"/>
        <v>11095</v>
      </c>
      <c r="G18" s="145">
        <f t="shared" si="3"/>
        <v>1572</v>
      </c>
      <c r="H18" s="176">
        <f t="shared" si="3"/>
        <v>205949</v>
      </c>
      <c r="I18" s="60">
        <f t="shared" si="3"/>
        <v>3617</v>
      </c>
      <c r="J18" s="62">
        <f t="shared" si="3"/>
        <v>8966</v>
      </c>
      <c r="K18" s="145">
        <f t="shared" si="3"/>
        <v>18799</v>
      </c>
      <c r="L18" s="176">
        <f t="shared" si="3"/>
        <v>31382</v>
      </c>
      <c r="M18" s="176">
        <f t="shared" si="3"/>
        <v>3055</v>
      </c>
      <c r="N18" s="176">
        <f t="shared" si="3"/>
        <v>240386</v>
      </c>
      <c r="O18" s="256" t="s">
        <v>19</v>
      </c>
    </row>
    <row r="19" ht="14.25">
      <c r="N19" s="6"/>
    </row>
  </sheetData>
  <sheetProtection/>
  <mergeCells count="4">
    <mergeCell ref="A2:G2"/>
    <mergeCell ref="H2:O2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rightToLeft="1" zoomScalePageLayoutView="0" workbookViewId="0" topLeftCell="A1">
      <selection activeCell="D12" sqref="D12"/>
    </sheetView>
  </sheetViews>
  <sheetFormatPr defaultColWidth="11.421875" defaultRowHeight="15"/>
  <cols>
    <col min="1" max="1" width="22.00390625" style="250" bestFit="1" customWidth="1"/>
    <col min="2" max="7" width="11.421875" style="103" customWidth="1"/>
    <col min="8" max="8" width="16.140625" style="103" customWidth="1"/>
    <col min="9" max="14" width="11.421875" style="103" customWidth="1"/>
    <col min="15" max="15" width="52.57421875" style="250" bestFit="1" customWidth="1"/>
    <col min="16" max="16384" width="11.421875" style="103" customWidth="1"/>
  </cols>
  <sheetData>
    <row r="1" spans="6:15" ht="26.25">
      <c r="F1" s="305" t="s">
        <v>83</v>
      </c>
      <c r="G1" s="305"/>
      <c r="H1" s="306" t="s">
        <v>84</v>
      </c>
      <c r="I1" s="306"/>
      <c r="M1" s="6"/>
      <c r="O1" s="263"/>
    </row>
    <row r="2" spans="1:15" ht="42" customHeight="1">
      <c r="A2" s="300" t="s">
        <v>94</v>
      </c>
      <c r="B2" s="303"/>
      <c r="C2" s="303"/>
      <c r="D2" s="303"/>
      <c r="E2" s="303"/>
      <c r="F2" s="303"/>
      <c r="G2" s="303"/>
      <c r="H2" s="304" t="s">
        <v>95</v>
      </c>
      <c r="I2" s="304"/>
      <c r="J2" s="304"/>
      <c r="K2" s="304"/>
      <c r="L2" s="304"/>
      <c r="M2" s="304"/>
      <c r="N2" s="304"/>
      <c r="O2" s="304"/>
    </row>
    <row r="3" spans="1:15" ht="70.5">
      <c r="A3" s="265" t="s">
        <v>58</v>
      </c>
      <c r="B3" s="179" t="s">
        <v>59</v>
      </c>
      <c r="C3" s="165" t="s">
        <v>60</v>
      </c>
      <c r="D3" s="165" t="s">
        <v>61</v>
      </c>
      <c r="E3" s="165" t="s">
        <v>62</v>
      </c>
      <c r="F3" s="165" t="s">
        <v>63</v>
      </c>
      <c r="G3" s="165" t="s">
        <v>64</v>
      </c>
      <c r="H3" s="169" t="s">
        <v>65</v>
      </c>
      <c r="I3" s="169" t="s">
        <v>134</v>
      </c>
      <c r="J3" s="169" t="s">
        <v>133</v>
      </c>
      <c r="K3" s="169" t="s">
        <v>132</v>
      </c>
      <c r="L3" s="96" t="s">
        <v>66</v>
      </c>
      <c r="M3" s="169" t="s">
        <v>67</v>
      </c>
      <c r="N3" s="48" t="s">
        <v>68</v>
      </c>
      <c r="O3" s="264" t="s">
        <v>69</v>
      </c>
    </row>
    <row r="4" spans="1:17" ht="19.5">
      <c r="A4" s="258" t="s">
        <v>70</v>
      </c>
      <c r="B4" s="101">
        <v>361</v>
      </c>
      <c r="C4" s="102">
        <v>120</v>
      </c>
      <c r="D4" s="102">
        <v>55</v>
      </c>
      <c r="E4" s="102">
        <v>41</v>
      </c>
      <c r="F4" s="102">
        <v>78</v>
      </c>
      <c r="G4" s="102">
        <v>12</v>
      </c>
      <c r="H4" s="180">
        <f>SUM(B4:G4)</f>
        <v>667</v>
      </c>
      <c r="I4" s="101">
        <v>139</v>
      </c>
      <c r="J4" s="102">
        <v>265</v>
      </c>
      <c r="K4" s="183">
        <v>175</v>
      </c>
      <c r="L4" s="189">
        <f>SUM(I4:K4)</f>
        <v>579</v>
      </c>
      <c r="M4" s="190">
        <v>51</v>
      </c>
      <c r="N4" s="162">
        <f>M4+L4+H4</f>
        <v>1297</v>
      </c>
      <c r="O4" s="252" t="s">
        <v>71</v>
      </c>
      <c r="Q4" s="6"/>
    </row>
    <row r="5" spans="1:17" ht="19.5">
      <c r="A5" s="259" t="s">
        <v>151</v>
      </c>
      <c r="B5" s="72">
        <v>5350</v>
      </c>
      <c r="C5" s="73">
        <v>2176</v>
      </c>
      <c r="D5" s="73">
        <v>11780</v>
      </c>
      <c r="E5" s="73">
        <v>17943</v>
      </c>
      <c r="F5" s="73">
        <v>1710</v>
      </c>
      <c r="G5" s="73">
        <v>23561</v>
      </c>
      <c r="H5" s="181">
        <f aca="true" t="shared" si="0" ref="H5:H14">SUM(B5:G5)</f>
        <v>62520</v>
      </c>
      <c r="I5" s="72">
        <v>509</v>
      </c>
      <c r="J5" s="73">
        <v>787</v>
      </c>
      <c r="K5" s="184">
        <v>14563</v>
      </c>
      <c r="L5" s="170">
        <f aca="true" t="shared" si="1" ref="L5:L18">SUM(I5:K5)</f>
        <v>15859</v>
      </c>
      <c r="M5" s="182">
        <v>2683</v>
      </c>
      <c r="N5" s="51">
        <f aca="true" t="shared" si="2" ref="N5:N16">M5+L5+H5</f>
        <v>81062</v>
      </c>
      <c r="O5" s="253" t="s">
        <v>159</v>
      </c>
      <c r="Q5" s="6"/>
    </row>
    <row r="6" spans="1:17" ht="19.5">
      <c r="A6" s="259" t="s">
        <v>152</v>
      </c>
      <c r="B6" s="72">
        <v>5807</v>
      </c>
      <c r="C6" s="73">
        <v>21230</v>
      </c>
      <c r="D6" s="73">
        <v>2369</v>
      </c>
      <c r="E6" s="73">
        <v>16688</v>
      </c>
      <c r="F6" s="73">
        <v>26184</v>
      </c>
      <c r="G6" s="73">
        <v>1155</v>
      </c>
      <c r="H6" s="181">
        <f t="shared" si="0"/>
        <v>73433</v>
      </c>
      <c r="I6" s="72">
        <v>316</v>
      </c>
      <c r="J6" s="73">
        <v>946</v>
      </c>
      <c r="K6" s="184">
        <v>3181</v>
      </c>
      <c r="L6" s="170">
        <f t="shared" si="1"/>
        <v>4443</v>
      </c>
      <c r="M6" s="182">
        <v>20</v>
      </c>
      <c r="N6" s="51">
        <f t="shared" si="2"/>
        <v>77896</v>
      </c>
      <c r="O6" s="253" t="s">
        <v>160</v>
      </c>
      <c r="Q6" s="6"/>
    </row>
    <row r="7" spans="1:17" ht="19.5">
      <c r="A7" s="259" t="s">
        <v>72</v>
      </c>
      <c r="B7" s="72">
        <v>1921</v>
      </c>
      <c r="C7" s="73">
        <v>2422</v>
      </c>
      <c r="D7" s="73">
        <v>573</v>
      </c>
      <c r="E7" s="73">
        <v>3245</v>
      </c>
      <c r="F7" s="73">
        <v>1605</v>
      </c>
      <c r="G7" s="73">
        <v>1311</v>
      </c>
      <c r="H7" s="181">
        <f t="shared" si="0"/>
        <v>11077</v>
      </c>
      <c r="I7" s="72">
        <v>41</v>
      </c>
      <c r="J7" s="73">
        <v>415</v>
      </c>
      <c r="K7" s="184">
        <v>550</v>
      </c>
      <c r="L7" s="170">
        <f t="shared" si="1"/>
        <v>1006</v>
      </c>
      <c r="M7" s="182">
        <v>5</v>
      </c>
      <c r="N7" s="51">
        <f t="shared" si="2"/>
        <v>12088</v>
      </c>
      <c r="O7" s="253" t="s">
        <v>73</v>
      </c>
      <c r="Q7" s="6"/>
    </row>
    <row r="8" spans="1:17" ht="19.5">
      <c r="A8" s="260" t="s">
        <v>74</v>
      </c>
      <c r="B8" s="72">
        <v>3474</v>
      </c>
      <c r="C8" s="73">
        <v>2675</v>
      </c>
      <c r="D8" s="73">
        <v>790</v>
      </c>
      <c r="E8" s="73">
        <v>1813</v>
      </c>
      <c r="F8" s="73">
        <v>1422</v>
      </c>
      <c r="G8" s="73">
        <v>208</v>
      </c>
      <c r="H8" s="181">
        <f t="shared" si="0"/>
        <v>10382</v>
      </c>
      <c r="I8" s="72">
        <v>137</v>
      </c>
      <c r="J8" s="73">
        <v>1029</v>
      </c>
      <c r="K8" s="184">
        <v>546</v>
      </c>
      <c r="L8" s="170">
        <f t="shared" si="1"/>
        <v>1712</v>
      </c>
      <c r="M8" s="182">
        <v>0</v>
      </c>
      <c r="N8" s="51">
        <f t="shared" si="2"/>
        <v>12094</v>
      </c>
      <c r="O8" s="253" t="s">
        <v>75</v>
      </c>
      <c r="Q8" s="6"/>
    </row>
    <row r="9" spans="1:17" ht="19.5">
      <c r="A9" s="260" t="s">
        <v>153</v>
      </c>
      <c r="B9" s="72">
        <v>2222</v>
      </c>
      <c r="C9" s="73">
        <v>748</v>
      </c>
      <c r="D9" s="73">
        <v>975</v>
      </c>
      <c r="E9" s="73">
        <v>639</v>
      </c>
      <c r="F9" s="73">
        <v>819</v>
      </c>
      <c r="G9" s="73">
        <v>50</v>
      </c>
      <c r="H9" s="181">
        <f t="shared" si="0"/>
        <v>5453</v>
      </c>
      <c r="I9" s="72">
        <v>1670</v>
      </c>
      <c r="J9" s="73">
        <v>9625</v>
      </c>
      <c r="K9" s="184">
        <v>4579</v>
      </c>
      <c r="L9" s="170">
        <f t="shared" si="1"/>
        <v>15874</v>
      </c>
      <c r="M9" s="182">
        <v>6</v>
      </c>
      <c r="N9" s="51">
        <f t="shared" si="2"/>
        <v>21333</v>
      </c>
      <c r="O9" s="253" t="s">
        <v>161</v>
      </c>
      <c r="Q9" s="6"/>
    </row>
    <row r="10" spans="1:17" ht="19.5">
      <c r="A10" s="261" t="s">
        <v>154</v>
      </c>
      <c r="B10" s="72">
        <v>493</v>
      </c>
      <c r="C10" s="73">
        <v>302</v>
      </c>
      <c r="D10" s="73">
        <v>582</v>
      </c>
      <c r="E10" s="73">
        <v>164</v>
      </c>
      <c r="F10" s="73">
        <v>91</v>
      </c>
      <c r="G10" s="73">
        <v>41</v>
      </c>
      <c r="H10" s="181">
        <f t="shared" si="0"/>
        <v>1673</v>
      </c>
      <c r="I10" s="72">
        <v>723</v>
      </c>
      <c r="J10" s="73">
        <v>634</v>
      </c>
      <c r="K10" s="184">
        <v>265</v>
      </c>
      <c r="L10" s="170">
        <f t="shared" si="1"/>
        <v>1622</v>
      </c>
      <c r="M10" s="182">
        <v>1</v>
      </c>
      <c r="N10" s="51">
        <f t="shared" si="2"/>
        <v>3296</v>
      </c>
      <c r="O10" s="253" t="s">
        <v>162</v>
      </c>
      <c r="Q10" s="6"/>
    </row>
    <row r="11" spans="1:17" ht="19.5">
      <c r="A11" s="260" t="s">
        <v>155</v>
      </c>
      <c r="B11" s="72">
        <v>4515</v>
      </c>
      <c r="C11" s="73">
        <v>3624</v>
      </c>
      <c r="D11" s="73">
        <v>261</v>
      </c>
      <c r="E11" s="73">
        <v>233</v>
      </c>
      <c r="F11" s="73">
        <v>168</v>
      </c>
      <c r="G11" s="73">
        <v>46</v>
      </c>
      <c r="H11" s="181">
        <f t="shared" si="0"/>
        <v>8847</v>
      </c>
      <c r="I11" s="72">
        <v>304</v>
      </c>
      <c r="J11" s="73">
        <v>537</v>
      </c>
      <c r="K11" s="184">
        <v>700</v>
      </c>
      <c r="L11" s="170">
        <f t="shared" si="1"/>
        <v>1541</v>
      </c>
      <c r="M11" s="182">
        <v>157</v>
      </c>
      <c r="N11" s="51">
        <f t="shared" si="2"/>
        <v>10545</v>
      </c>
      <c r="O11" s="254" t="s">
        <v>163</v>
      </c>
      <c r="Q11" s="6"/>
    </row>
    <row r="12" spans="1:17" ht="19.5">
      <c r="A12" s="260" t="s">
        <v>156</v>
      </c>
      <c r="B12" s="72">
        <v>5819</v>
      </c>
      <c r="C12" s="73">
        <v>5176</v>
      </c>
      <c r="D12" s="73">
        <v>4821</v>
      </c>
      <c r="E12" s="73">
        <v>1262</v>
      </c>
      <c r="F12" s="73">
        <v>1054</v>
      </c>
      <c r="G12" s="73">
        <v>132</v>
      </c>
      <c r="H12" s="181">
        <f t="shared" si="0"/>
        <v>18264</v>
      </c>
      <c r="I12" s="72">
        <v>2676</v>
      </c>
      <c r="J12" s="73">
        <v>2852</v>
      </c>
      <c r="K12" s="184">
        <v>3029</v>
      </c>
      <c r="L12" s="170">
        <f t="shared" si="1"/>
        <v>8557</v>
      </c>
      <c r="M12" s="182">
        <v>5</v>
      </c>
      <c r="N12" s="51">
        <f t="shared" si="2"/>
        <v>26826</v>
      </c>
      <c r="O12" s="253" t="s">
        <v>164</v>
      </c>
      <c r="Q12" s="6"/>
    </row>
    <row r="13" spans="1:18" ht="19.5">
      <c r="A13" s="260" t="s">
        <v>76</v>
      </c>
      <c r="B13" s="72">
        <v>39063</v>
      </c>
      <c r="C13" s="73">
        <v>30294</v>
      </c>
      <c r="D13" s="73">
        <v>1697</v>
      </c>
      <c r="E13" s="73">
        <v>1540</v>
      </c>
      <c r="F13" s="73">
        <v>914</v>
      </c>
      <c r="G13" s="73">
        <v>226</v>
      </c>
      <c r="H13" s="181">
        <f t="shared" si="0"/>
        <v>73734</v>
      </c>
      <c r="I13" s="72">
        <v>736</v>
      </c>
      <c r="J13" s="73">
        <v>6727</v>
      </c>
      <c r="K13" s="184">
        <v>8101</v>
      </c>
      <c r="L13" s="170">
        <f t="shared" si="1"/>
        <v>15564</v>
      </c>
      <c r="M13" s="182">
        <v>3</v>
      </c>
      <c r="N13" s="51">
        <f t="shared" si="2"/>
        <v>89301</v>
      </c>
      <c r="O13" s="253" t="s">
        <v>77</v>
      </c>
      <c r="Q13" s="6"/>
      <c r="R13" s="6"/>
    </row>
    <row r="14" spans="1:17" ht="19.5">
      <c r="A14" s="260" t="s">
        <v>78</v>
      </c>
      <c r="B14" s="72">
        <v>8837</v>
      </c>
      <c r="C14" s="73">
        <v>1117</v>
      </c>
      <c r="D14" s="73">
        <v>710</v>
      </c>
      <c r="E14" s="73">
        <v>284</v>
      </c>
      <c r="F14" s="73">
        <v>248</v>
      </c>
      <c r="G14" s="73">
        <v>3</v>
      </c>
      <c r="H14" s="181">
        <f t="shared" si="0"/>
        <v>11199</v>
      </c>
      <c r="I14" s="72">
        <v>1365</v>
      </c>
      <c r="J14" s="73">
        <v>3164</v>
      </c>
      <c r="K14" s="184">
        <v>1678</v>
      </c>
      <c r="L14" s="170">
        <f t="shared" si="1"/>
        <v>6207</v>
      </c>
      <c r="M14" s="182">
        <v>105</v>
      </c>
      <c r="N14" s="51">
        <f t="shared" si="2"/>
        <v>17511</v>
      </c>
      <c r="O14" s="253" t="s">
        <v>79</v>
      </c>
      <c r="Q14" s="6"/>
    </row>
    <row r="15" spans="1:18" ht="19.5">
      <c r="A15" s="259" t="s">
        <v>80</v>
      </c>
      <c r="B15" s="72">
        <v>602</v>
      </c>
      <c r="C15" s="73">
        <v>469</v>
      </c>
      <c r="D15" s="73">
        <v>313</v>
      </c>
      <c r="E15" s="73">
        <v>111</v>
      </c>
      <c r="F15" s="73">
        <v>175</v>
      </c>
      <c r="G15" s="184">
        <v>119</v>
      </c>
      <c r="H15" s="181">
        <f>SUM(B15:G15)</f>
        <v>1789</v>
      </c>
      <c r="I15" s="72">
        <v>90</v>
      </c>
      <c r="J15" s="73">
        <v>647</v>
      </c>
      <c r="K15" s="184">
        <v>492</v>
      </c>
      <c r="L15" s="170">
        <f t="shared" si="1"/>
        <v>1229</v>
      </c>
      <c r="M15" s="182">
        <v>65</v>
      </c>
      <c r="N15" s="51">
        <f t="shared" si="2"/>
        <v>3083</v>
      </c>
      <c r="O15" s="253" t="s">
        <v>81</v>
      </c>
      <c r="Q15" s="6"/>
      <c r="R15" s="6"/>
    </row>
    <row r="16" spans="1:17" ht="19.5">
      <c r="A16" s="259" t="s">
        <v>157</v>
      </c>
      <c r="B16" s="72">
        <v>570</v>
      </c>
      <c r="C16" s="73">
        <v>515</v>
      </c>
      <c r="D16" s="73">
        <v>535</v>
      </c>
      <c r="E16" s="73">
        <v>385</v>
      </c>
      <c r="F16" s="73">
        <v>518</v>
      </c>
      <c r="G16" s="184">
        <v>84</v>
      </c>
      <c r="H16" s="181">
        <f>SUM(B16:G16)</f>
        <v>2607</v>
      </c>
      <c r="I16" s="72">
        <v>1249</v>
      </c>
      <c r="J16" s="73">
        <v>12759</v>
      </c>
      <c r="K16" s="184">
        <v>3901</v>
      </c>
      <c r="L16" s="170">
        <f t="shared" si="1"/>
        <v>17909</v>
      </c>
      <c r="M16" s="191">
        <v>109</v>
      </c>
      <c r="N16" s="208">
        <f t="shared" si="2"/>
        <v>20625</v>
      </c>
      <c r="O16" s="253" t="s">
        <v>184</v>
      </c>
      <c r="Q16" s="6"/>
    </row>
    <row r="17" spans="1:15" ht="19.5">
      <c r="A17" s="266" t="s">
        <v>158</v>
      </c>
      <c r="B17" s="132">
        <v>3428</v>
      </c>
      <c r="C17" s="61">
        <v>3974</v>
      </c>
      <c r="D17" s="61">
        <v>967</v>
      </c>
      <c r="E17" s="61">
        <v>2811</v>
      </c>
      <c r="F17" s="61">
        <v>4509</v>
      </c>
      <c r="G17" s="61">
        <v>445</v>
      </c>
      <c r="H17" s="181">
        <f>SUM(B17:G17)</f>
        <v>16134</v>
      </c>
      <c r="I17" s="187">
        <v>859</v>
      </c>
      <c r="J17" s="61">
        <v>2037</v>
      </c>
      <c r="K17" s="188">
        <v>2731</v>
      </c>
      <c r="L17" s="170">
        <f t="shared" si="1"/>
        <v>5627</v>
      </c>
      <c r="M17" s="192">
        <v>19777</v>
      </c>
      <c r="N17" s="51">
        <f>M17+L17+H17</f>
        <v>41538</v>
      </c>
      <c r="O17" s="255" t="s">
        <v>82</v>
      </c>
    </row>
    <row r="18" spans="1:15" ht="23.25">
      <c r="A18" s="267" t="s">
        <v>18</v>
      </c>
      <c r="B18" s="60">
        <f>SUM(B4:B17)</f>
        <v>82462</v>
      </c>
      <c r="C18" s="62">
        <f aca="true" t="shared" si="3" ref="C18:N18">SUM(C4:C17)</f>
        <v>74842</v>
      </c>
      <c r="D18" s="62">
        <f t="shared" si="3"/>
        <v>26428</v>
      </c>
      <c r="E18" s="62">
        <f t="shared" si="3"/>
        <v>47159</v>
      </c>
      <c r="F18" s="62">
        <f t="shared" si="3"/>
        <v>39495</v>
      </c>
      <c r="G18" s="145">
        <f t="shared" si="3"/>
        <v>27393</v>
      </c>
      <c r="H18" s="60">
        <f t="shared" si="3"/>
        <v>297779</v>
      </c>
      <c r="I18" s="60">
        <f t="shared" si="3"/>
        <v>10814</v>
      </c>
      <c r="J18" s="62">
        <f t="shared" si="3"/>
        <v>42424</v>
      </c>
      <c r="K18" s="145">
        <f t="shared" si="3"/>
        <v>44491</v>
      </c>
      <c r="L18" s="207">
        <f t="shared" si="1"/>
        <v>97729</v>
      </c>
      <c r="M18" s="60">
        <f t="shared" si="3"/>
        <v>22987</v>
      </c>
      <c r="N18" s="60">
        <f t="shared" si="3"/>
        <v>418495</v>
      </c>
      <c r="O18" s="256" t="s">
        <v>19</v>
      </c>
    </row>
    <row r="19" spans="8:12" ht="14.25">
      <c r="H19" s="6"/>
      <c r="I19" s="6"/>
      <c r="L19" s="6"/>
    </row>
    <row r="20" spans="9:14" ht="14.25">
      <c r="I20" s="6"/>
      <c r="K20" s="6"/>
      <c r="M20" s="6"/>
      <c r="N20" s="6"/>
    </row>
    <row r="22" spans="13:16" ht="14.25">
      <c r="M22" s="6"/>
      <c r="P22" s="6"/>
    </row>
    <row r="23" spans="8:16" ht="14.25">
      <c r="H23" s="6"/>
      <c r="P23" s="6"/>
    </row>
    <row r="25" ht="14.25">
      <c r="I25" s="6"/>
    </row>
  </sheetData>
  <sheetProtection/>
  <mergeCells count="4">
    <mergeCell ref="A2:G2"/>
    <mergeCell ref="H2:O2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30"/>
  <sheetViews>
    <sheetView rightToLeft="1" zoomScalePageLayoutView="0" workbookViewId="0" topLeftCell="A1">
      <selection activeCell="F11" sqref="F11"/>
    </sheetView>
  </sheetViews>
  <sheetFormatPr defaultColWidth="11.421875" defaultRowHeight="15"/>
  <cols>
    <col min="1" max="1" width="22.00390625" style="250" bestFit="1" customWidth="1"/>
    <col min="2" max="7" width="11.28125" style="0" bestFit="1" customWidth="1"/>
    <col min="8" max="8" width="15.7109375" style="0" bestFit="1" customWidth="1"/>
    <col min="9" max="11" width="7.57421875" style="0" bestFit="1" customWidth="1"/>
    <col min="12" max="12" width="11.28125" style="0" bestFit="1" customWidth="1"/>
    <col min="13" max="13" width="9.421875" style="0" bestFit="1" customWidth="1"/>
    <col min="14" max="14" width="10.28125" style="0" bestFit="1" customWidth="1"/>
    <col min="15" max="15" width="52.57421875" style="250" bestFit="1" customWidth="1"/>
  </cols>
  <sheetData>
    <row r="3" spans="6:9" ht="23.25">
      <c r="F3" s="307" t="s">
        <v>56</v>
      </c>
      <c r="G3" s="307"/>
      <c r="H3" s="308" t="s">
        <v>57</v>
      </c>
      <c r="I3" s="308"/>
    </row>
    <row r="4" spans="1:15" ht="50.25" customHeight="1">
      <c r="A4" s="303" t="s">
        <v>92</v>
      </c>
      <c r="B4" s="303"/>
      <c r="C4" s="303"/>
      <c r="D4" s="303"/>
      <c r="E4" s="303"/>
      <c r="F4" s="303"/>
      <c r="G4" s="303"/>
      <c r="H4" s="304" t="s">
        <v>93</v>
      </c>
      <c r="I4" s="304"/>
      <c r="J4" s="304"/>
      <c r="K4" s="304"/>
      <c r="L4" s="304"/>
      <c r="M4" s="304"/>
      <c r="N4" s="304"/>
      <c r="O4" s="304"/>
    </row>
    <row r="5" spans="1:15" ht="93.75">
      <c r="A5" s="268" t="s">
        <v>58</v>
      </c>
      <c r="B5" s="165" t="s">
        <v>59</v>
      </c>
      <c r="C5" s="165" t="s">
        <v>60</v>
      </c>
      <c r="D5" s="165" t="s">
        <v>61</v>
      </c>
      <c r="E5" s="165" t="s">
        <v>62</v>
      </c>
      <c r="F5" s="165" t="s">
        <v>63</v>
      </c>
      <c r="G5" s="165" t="s">
        <v>64</v>
      </c>
      <c r="H5" s="96" t="s">
        <v>65</v>
      </c>
      <c r="I5" s="169" t="s">
        <v>134</v>
      </c>
      <c r="J5" s="169" t="s">
        <v>133</v>
      </c>
      <c r="K5" s="169" t="s">
        <v>132</v>
      </c>
      <c r="L5" s="96" t="s">
        <v>66</v>
      </c>
      <c r="M5" s="169" t="s">
        <v>67</v>
      </c>
      <c r="N5" s="48" t="s">
        <v>68</v>
      </c>
      <c r="O5" s="264" t="s">
        <v>69</v>
      </c>
    </row>
    <row r="6" spans="1:17" ht="19.5">
      <c r="A6" s="258" t="s">
        <v>70</v>
      </c>
      <c r="B6" s="166">
        <v>751</v>
      </c>
      <c r="C6" s="167">
        <v>299</v>
      </c>
      <c r="D6" s="167">
        <v>191</v>
      </c>
      <c r="E6" s="167">
        <v>82</v>
      </c>
      <c r="F6" s="167">
        <v>104</v>
      </c>
      <c r="G6" s="56">
        <v>12</v>
      </c>
      <c r="H6" s="9">
        <f>G6+F6+E6+D6+C6+B6</f>
        <v>1439</v>
      </c>
      <c r="I6" s="157">
        <v>152</v>
      </c>
      <c r="J6" s="158">
        <v>312</v>
      </c>
      <c r="K6" s="173">
        <v>279</v>
      </c>
      <c r="L6" s="174">
        <f>SUM(I6:K6)</f>
        <v>743</v>
      </c>
      <c r="M6" s="177">
        <v>74</v>
      </c>
      <c r="N6" s="174">
        <f>M6+L6+H6</f>
        <v>2256</v>
      </c>
      <c r="O6" s="252" t="s">
        <v>71</v>
      </c>
      <c r="Q6" s="6"/>
    </row>
    <row r="7" spans="1:17" ht="19.5">
      <c r="A7" s="259" t="s">
        <v>151</v>
      </c>
      <c r="B7" s="168">
        <v>6232</v>
      </c>
      <c r="C7" s="152">
        <v>2461</v>
      </c>
      <c r="D7" s="152">
        <v>13805</v>
      </c>
      <c r="E7" s="152">
        <v>19182</v>
      </c>
      <c r="F7" s="152">
        <v>1747</v>
      </c>
      <c r="G7" s="57">
        <v>23688</v>
      </c>
      <c r="H7" s="9">
        <f aca="true" t="shared" si="0" ref="H7:H19">G7+F7+E7+D7+C7+B7</f>
        <v>67115</v>
      </c>
      <c r="I7" s="52">
        <v>754</v>
      </c>
      <c r="J7" s="152">
        <v>1089</v>
      </c>
      <c r="K7" s="159">
        <v>14913</v>
      </c>
      <c r="L7" s="175">
        <f aca="true" t="shared" si="1" ref="L7:L19">SUM(I7:K7)</f>
        <v>16756</v>
      </c>
      <c r="M7" s="178">
        <v>2937</v>
      </c>
      <c r="N7" s="175">
        <f aca="true" t="shared" si="2" ref="N7:N19">M7+L7+H7</f>
        <v>86808</v>
      </c>
      <c r="O7" s="253" t="s">
        <v>159</v>
      </c>
      <c r="Q7" s="6"/>
    </row>
    <row r="8" spans="1:17" ht="19.5">
      <c r="A8" s="259" t="s">
        <v>152</v>
      </c>
      <c r="B8" s="168">
        <v>6342</v>
      </c>
      <c r="C8" s="152">
        <v>22582</v>
      </c>
      <c r="D8" s="152">
        <v>2976</v>
      </c>
      <c r="E8" s="152">
        <v>18618</v>
      </c>
      <c r="F8" s="152">
        <v>28191</v>
      </c>
      <c r="G8" s="57">
        <v>1213</v>
      </c>
      <c r="H8" s="9">
        <f t="shared" si="0"/>
        <v>79922</v>
      </c>
      <c r="I8" s="52">
        <v>412</v>
      </c>
      <c r="J8" s="152">
        <v>1505</v>
      </c>
      <c r="K8" s="159">
        <v>4367</v>
      </c>
      <c r="L8" s="175">
        <f t="shared" si="1"/>
        <v>6284</v>
      </c>
      <c r="M8" s="178">
        <v>211</v>
      </c>
      <c r="N8" s="175">
        <f t="shared" si="2"/>
        <v>86417</v>
      </c>
      <c r="O8" s="253" t="s">
        <v>160</v>
      </c>
      <c r="Q8" s="6"/>
    </row>
    <row r="9" spans="1:17" ht="19.5">
      <c r="A9" s="259" t="s">
        <v>72</v>
      </c>
      <c r="B9" s="168">
        <v>3352</v>
      </c>
      <c r="C9" s="152">
        <v>3290</v>
      </c>
      <c r="D9" s="152">
        <v>1417</v>
      </c>
      <c r="E9" s="152">
        <v>4485</v>
      </c>
      <c r="F9" s="152">
        <v>2398</v>
      </c>
      <c r="G9" s="57">
        <v>1655</v>
      </c>
      <c r="H9" s="9">
        <f t="shared" si="0"/>
        <v>16597</v>
      </c>
      <c r="I9" s="52">
        <v>44</v>
      </c>
      <c r="J9" s="152">
        <v>535</v>
      </c>
      <c r="K9" s="159">
        <v>1041</v>
      </c>
      <c r="L9" s="175">
        <f t="shared" si="1"/>
        <v>1620</v>
      </c>
      <c r="M9" s="178">
        <v>22</v>
      </c>
      <c r="N9" s="175">
        <f>M9+L9+H9</f>
        <v>18239</v>
      </c>
      <c r="O9" s="253" t="s">
        <v>73</v>
      </c>
      <c r="Q9" s="6"/>
    </row>
    <row r="10" spans="1:17" ht="19.5">
      <c r="A10" s="260" t="s">
        <v>74</v>
      </c>
      <c r="B10" s="168">
        <v>5321</v>
      </c>
      <c r="C10" s="152">
        <v>4380</v>
      </c>
      <c r="D10" s="152">
        <v>1892</v>
      </c>
      <c r="E10" s="152">
        <v>2644</v>
      </c>
      <c r="F10" s="152">
        <v>1763</v>
      </c>
      <c r="G10" s="57">
        <v>268</v>
      </c>
      <c r="H10" s="9">
        <f t="shared" si="0"/>
        <v>16268</v>
      </c>
      <c r="I10" s="52">
        <v>147</v>
      </c>
      <c r="J10" s="152">
        <v>1097</v>
      </c>
      <c r="K10" s="159">
        <v>1193</v>
      </c>
      <c r="L10" s="175">
        <f t="shared" si="1"/>
        <v>2437</v>
      </c>
      <c r="M10" s="178">
        <v>3</v>
      </c>
      <c r="N10" s="175">
        <f t="shared" si="2"/>
        <v>18708</v>
      </c>
      <c r="O10" s="253" t="s">
        <v>75</v>
      </c>
      <c r="Q10" s="6"/>
    </row>
    <row r="11" spans="1:17" ht="19.5">
      <c r="A11" s="260" t="s">
        <v>153</v>
      </c>
      <c r="B11" s="168">
        <v>3701</v>
      </c>
      <c r="C11" s="152">
        <v>1286</v>
      </c>
      <c r="D11" s="152">
        <v>1828</v>
      </c>
      <c r="E11" s="152">
        <v>1073</v>
      </c>
      <c r="F11" s="152">
        <v>1268</v>
      </c>
      <c r="G11" s="57">
        <v>75</v>
      </c>
      <c r="H11" s="9">
        <f t="shared" si="0"/>
        <v>9231</v>
      </c>
      <c r="I11" s="52">
        <v>1912</v>
      </c>
      <c r="J11" s="152">
        <v>10335</v>
      </c>
      <c r="K11" s="159">
        <v>5569</v>
      </c>
      <c r="L11" s="175">
        <f t="shared" si="1"/>
        <v>17816</v>
      </c>
      <c r="M11" s="178">
        <v>21</v>
      </c>
      <c r="N11" s="175">
        <f t="shared" si="2"/>
        <v>27068</v>
      </c>
      <c r="O11" s="253" t="s">
        <v>161</v>
      </c>
      <c r="Q11" s="6"/>
    </row>
    <row r="12" spans="1:17" ht="19.5">
      <c r="A12" s="261" t="s">
        <v>154</v>
      </c>
      <c r="B12" s="168">
        <v>790</v>
      </c>
      <c r="C12" s="152">
        <v>428</v>
      </c>
      <c r="D12" s="152">
        <v>872</v>
      </c>
      <c r="E12" s="152">
        <v>369</v>
      </c>
      <c r="F12" s="152">
        <v>151</v>
      </c>
      <c r="G12" s="57">
        <v>53</v>
      </c>
      <c r="H12" s="9">
        <f t="shared" si="0"/>
        <v>2663</v>
      </c>
      <c r="I12" s="52">
        <v>820</v>
      </c>
      <c r="J12" s="152">
        <v>701</v>
      </c>
      <c r="K12" s="159">
        <v>402</v>
      </c>
      <c r="L12" s="175">
        <f t="shared" si="1"/>
        <v>1923</v>
      </c>
      <c r="M12" s="178">
        <v>3</v>
      </c>
      <c r="N12" s="175">
        <f t="shared" si="2"/>
        <v>4589</v>
      </c>
      <c r="O12" s="253" t="s">
        <v>162</v>
      </c>
      <c r="Q12" s="6"/>
    </row>
    <row r="13" spans="1:17" ht="19.5">
      <c r="A13" s="260" t="s">
        <v>155</v>
      </c>
      <c r="B13" s="168">
        <v>7573</v>
      </c>
      <c r="C13" s="152">
        <v>6067</v>
      </c>
      <c r="D13" s="152">
        <v>549</v>
      </c>
      <c r="E13" s="152">
        <v>435</v>
      </c>
      <c r="F13" s="152">
        <v>301</v>
      </c>
      <c r="G13" s="57">
        <v>84</v>
      </c>
      <c r="H13" s="9">
        <f t="shared" si="0"/>
        <v>15009</v>
      </c>
      <c r="I13" s="52">
        <v>500</v>
      </c>
      <c r="J13" s="152">
        <v>774</v>
      </c>
      <c r="K13" s="159">
        <v>1188</v>
      </c>
      <c r="L13" s="175">
        <f t="shared" si="1"/>
        <v>2462</v>
      </c>
      <c r="M13" s="178">
        <v>309</v>
      </c>
      <c r="N13" s="175">
        <f t="shared" si="2"/>
        <v>17780</v>
      </c>
      <c r="O13" s="254" t="s">
        <v>163</v>
      </c>
      <c r="Q13" s="6"/>
    </row>
    <row r="14" spans="1:18" ht="19.5">
      <c r="A14" s="260" t="s">
        <v>156</v>
      </c>
      <c r="B14" s="168">
        <v>17280</v>
      </c>
      <c r="C14" s="152">
        <v>19816</v>
      </c>
      <c r="D14" s="152">
        <v>15808</v>
      </c>
      <c r="E14" s="152">
        <v>4612</v>
      </c>
      <c r="F14" s="152">
        <v>4370</v>
      </c>
      <c r="G14" s="57">
        <v>300</v>
      </c>
      <c r="H14" s="9">
        <f t="shared" si="0"/>
        <v>62186</v>
      </c>
      <c r="I14" s="52">
        <v>4361</v>
      </c>
      <c r="J14" s="152">
        <v>4491</v>
      </c>
      <c r="K14" s="159">
        <v>7964</v>
      </c>
      <c r="L14" s="175">
        <f t="shared" si="1"/>
        <v>16816</v>
      </c>
      <c r="M14" s="178">
        <v>19</v>
      </c>
      <c r="N14" s="175">
        <f t="shared" si="2"/>
        <v>79021</v>
      </c>
      <c r="O14" s="253" t="s">
        <v>164</v>
      </c>
      <c r="Q14" s="6"/>
      <c r="R14" s="6"/>
    </row>
    <row r="15" spans="1:18" ht="19.5">
      <c r="A15" s="260" t="s">
        <v>76</v>
      </c>
      <c r="B15" s="168">
        <v>88403</v>
      </c>
      <c r="C15" s="152">
        <v>71830</v>
      </c>
      <c r="D15" s="152">
        <v>4874</v>
      </c>
      <c r="E15" s="152">
        <v>4174</v>
      </c>
      <c r="F15" s="152">
        <v>2746</v>
      </c>
      <c r="G15" s="57">
        <v>541</v>
      </c>
      <c r="H15" s="9">
        <f t="shared" si="0"/>
        <v>172568</v>
      </c>
      <c r="I15" s="52">
        <v>873</v>
      </c>
      <c r="J15" s="152">
        <v>8486</v>
      </c>
      <c r="K15" s="159">
        <v>12127</v>
      </c>
      <c r="L15" s="175">
        <f t="shared" si="1"/>
        <v>21486</v>
      </c>
      <c r="M15" s="178">
        <v>124</v>
      </c>
      <c r="N15" s="175">
        <f t="shared" si="2"/>
        <v>194178</v>
      </c>
      <c r="O15" s="253" t="s">
        <v>77</v>
      </c>
      <c r="Q15" s="6"/>
      <c r="R15" s="6"/>
    </row>
    <row r="16" spans="1:18" ht="19.5">
      <c r="A16" s="260" t="s">
        <v>78</v>
      </c>
      <c r="B16" s="168">
        <v>18093</v>
      </c>
      <c r="C16" s="152">
        <v>2782</v>
      </c>
      <c r="D16" s="152">
        <v>1903</v>
      </c>
      <c r="E16" s="152">
        <v>642</v>
      </c>
      <c r="F16" s="152">
        <v>394</v>
      </c>
      <c r="G16" s="57">
        <v>6</v>
      </c>
      <c r="H16" s="9">
        <f t="shared" si="0"/>
        <v>23820</v>
      </c>
      <c r="I16" s="52">
        <v>1742</v>
      </c>
      <c r="J16" s="152">
        <v>4411</v>
      </c>
      <c r="K16" s="159">
        <v>3726</v>
      </c>
      <c r="L16" s="175">
        <f t="shared" si="1"/>
        <v>9879</v>
      </c>
      <c r="M16" s="178">
        <v>203</v>
      </c>
      <c r="N16" s="175">
        <f t="shared" si="2"/>
        <v>33902</v>
      </c>
      <c r="O16" s="253" t="s">
        <v>79</v>
      </c>
      <c r="Q16" s="6"/>
      <c r="R16" s="6"/>
    </row>
    <row r="17" spans="1:18" ht="19.5">
      <c r="A17" s="259" t="s">
        <v>80</v>
      </c>
      <c r="B17" s="168">
        <v>1425</v>
      </c>
      <c r="C17" s="152">
        <v>1655</v>
      </c>
      <c r="D17" s="152">
        <v>1492</v>
      </c>
      <c r="E17" s="152">
        <v>336</v>
      </c>
      <c r="F17" s="152">
        <v>417</v>
      </c>
      <c r="G17" s="57">
        <v>219</v>
      </c>
      <c r="H17" s="9">
        <f t="shared" si="0"/>
        <v>5544</v>
      </c>
      <c r="I17" s="52">
        <v>133</v>
      </c>
      <c r="J17" s="152">
        <v>1139</v>
      </c>
      <c r="K17" s="159">
        <v>1148</v>
      </c>
      <c r="L17" s="175">
        <f t="shared" si="1"/>
        <v>2420</v>
      </c>
      <c r="M17" s="178">
        <v>911</v>
      </c>
      <c r="N17" s="175">
        <f t="shared" si="2"/>
        <v>8875</v>
      </c>
      <c r="O17" s="253" t="s">
        <v>81</v>
      </c>
      <c r="Q17" s="6"/>
      <c r="R17" s="6"/>
    </row>
    <row r="18" spans="1:17" ht="19.5">
      <c r="A18" s="259" t="s">
        <v>157</v>
      </c>
      <c r="B18" s="168">
        <v>873</v>
      </c>
      <c r="C18" s="152">
        <v>923</v>
      </c>
      <c r="D18" s="152">
        <v>1285</v>
      </c>
      <c r="E18" s="152">
        <v>900</v>
      </c>
      <c r="F18" s="152">
        <v>1096</v>
      </c>
      <c r="G18" s="57">
        <v>175</v>
      </c>
      <c r="H18" s="9">
        <f t="shared" si="0"/>
        <v>5252</v>
      </c>
      <c r="I18" s="52">
        <v>1431</v>
      </c>
      <c r="J18" s="152">
        <v>13756</v>
      </c>
      <c r="K18" s="159">
        <v>4647</v>
      </c>
      <c r="L18" s="175">
        <f t="shared" si="1"/>
        <v>19834</v>
      </c>
      <c r="M18" s="178">
        <v>130</v>
      </c>
      <c r="N18" s="175">
        <f t="shared" si="2"/>
        <v>25216</v>
      </c>
      <c r="O18" s="253" t="s">
        <v>184</v>
      </c>
      <c r="Q18" s="6"/>
    </row>
    <row r="19" spans="1:15" ht="19.5">
      <c r="A19" s="259" t="s">
        <v>158</v>
      </c>
      <c r="B19" s="160">
        <v>6168</v>
      </c>
      <c r="C19" s="156">
        <v>7280</v>
      </c>
      <c r="D19" s="156">
        <v>2414</v>
      </c>
      <c r="E19" s="156">
        <v>3932</v>
      </c>
      <c r="F19" s="156">
        <v>5644</v>
      </c>
      <c r="G19" s="161">
        <v>676</v>
      </c>
      <c r="H19" s="168">
        <f t="shared" si="0"/>
        <v>26114</v>
      </c>
      <c r="I19" s="160">
        <v>1150</v>
      </c>
      <c r="J19" s="156">
        <v>2759</v>
      </c>
      <c r="K19" s="156">
        <v>4726</v>
      </c>
      <c r="L19" s="168">
        <f t="shared" si="1"/>
        <v>8635</v>
      </c>
      <c r="M19" s="168">
        <v>21075</v>
      </c>
      <c r="N19" s="168">
        <f t="shared" si="2"/>
        <v>55824</v>
      </c>
      <c r="O19" s="255" t="s">
        <v>82</v>
      </c>
    </row>
    <row r="20" spans="1:15" ht="23.25">
      <c r="A20" s="267" t="s">
        <v>18</v>
      </c>
      <c r="B20" s="171">
        <f>SUM(B6:B19)</f>
        <v>166304</v>
      </c>
      <c r="C20" s="62">
        <f aca="true" t="shared" si="3" ref="C20:H20">SUM(C6:C19)</f>
        <v>145079</v>
      </c>
      <c r="D20" s="62">
        <f t="shared" si="3"/>
        <v>51306</v>
      </c>
      <c r="E20" s="62">
        <f t="shared" si="3"/>
        <v>61484</v>
      </c>
      <c r="F20" s="62">
        <f t="shared" si="3"/>
        <v>50590</v>
      </c>
      <c r="G20" s="172">
        <f t="shared" si="3"/>
        <v>28965</v>
      </c>
      <c r="H20" s="62">
        <f t="shared" si="3"/>
        <v>503728</v>
      </c>
      <c r="I20" s="60">
        <f aca="true" t="shared" si="4" ref="I20:N20">SUM(I6:I19)</f>
        <v>14431</v>
      </c>
      <c r="J20" s="62">
        <f t="shared" si="4"/>
        <v>51390</v>
      </c>
      <c r="K20" s="145">
        <f t="shared" si="4"/>
        <v>63290</v>
      </c>
      <c r="L20" s="176">
        <f t="shared" si="4"/>
        <v>129111</v>
      </c>
      <c r="M20" s="176">
        <f t="shared" si="4"/>
        <v>26042</v>
      </c>
      <c r="N20" s="176">
        <f t="shared" si="4"/>
        <v>658881</v>
      </c>
      <c r="O20" s="256" t="s">
        <v>19</v>
      </c>
    </row>
    <row r="21" spans="2:8" ht="14.25">
      <c r="B21" s="76"/>
      <c r="C21" s="76"/>
      <c r="D21" s="76"/>
      <c r="E21" s="76"/>
      <c r="F21" s="76"/>
      <c r="G21" s="76"/>
      <c r="H21" s="76"/>
    </row>
    <row r="22" spans="2:16" ht="14.25">
      <c r="B22" s="76"/>
      <c r="C22" s="76"/>
      <c r="D22" s="76"/>
      <c r="E22" s="76"/>
      <c r="F22" s="76"/>
      <c r="G22" s="76"/>
      <c r="H22" s="76"/>
      <c r="M22" s="6"/>
      <c r="P22" s="6"/>
    </row>
    <row r="23" spans="2:16" ht="14.25">
      <c r="B23" s="76"/>
      <c r="C23" s="76"/>
      <c r="D23" s="76"/>
      <c r="E23" s="76"/>
      <c r="F23" s="76"/>
      <c r="G23" s="76"/>
      <c r="H23" s="6"/>
      <c r="P23" s="6"/>
    </row>
    <row r="24" spans="2:8" ht="14.25">
      <c r="B24" s="76"/>
      <c r="C24" s="76"/>
      <c r="D24" s="76"/>
      <c r="E24" s="76"/>
      <c r="F24" s="76"/>
      <c r="G24" s="76"/>
      <c r="H24" s="76"/>
    </row>
    <row r="25" spans="2:9" ht="14.25">
      <c r="B25" s="76"/>
      <c r="C25" s="76"/>
      <c r="D25" s="76"/>
      <c r="E25" s="76"/>
      <c r="F25" s="76"/>
      <c r="G25" s="76"/>
      <c r="H25" s="76"/>
      <c r="I25" s="6"/>
    </row>
    <row r="26" spans="2:8" ht="14.25">
      <c r="B26" s="76"/>
      <c r="C26" s="76"/>
      <c r="D26" s="76"/>
      <c r="E26" s="76"/>
      <c r="F26" s="76"/>
      <c r="G26" s="76"/>
      <c r="H26" s="76"/>
    </row>
    <row r="27" spans="2:8" ht="14.25">
      <c r="B27" s="76"/>
      <c r="C27" s="76"/>
      <c r="D27" s="76"/>
      <c r="E27" s="76"/>
      <c r="F27" s="76"/>
      <c r="G27" s="76"/>
      <c r="H27" s="76"/>
    </row>
    <row r="28" spans="2:8" ht="14.25">
      <c r="B28" s="76"/>
      <c r="C28" s="76"/>
      <c r="D28" s="76"/>
      <c r="E28" s="76"/>
      <c r="F28" s="76"/>
      <c r="G28" s="76"/>
      <c r="H28" s="76"/>
    </row>
    <row r="29" spans="2:8" ht="14.25">
      <c r="B29" s="76"/>
      <c r="C29" s="76"/>
      <c r="D29" s="76"/>
      <c r="E29" s="76"/>
      <c r="F29" s="76"/>
      <c r="G29" s="76"/>
      <c r="H29" s="76"/>
    </row>
    <row r="30" spans="2:8" ht="14.25">
      <c r="B30" s="76"/>
      <c r="C30" s="76"/>
      <c r="D30" s="76"/>
      <c r="E30" s="76"/>
      <c r="F30" s="76"/>
      <c r="G30" s="76"/>
      <c r="H30" s="76"/>
    </row>
  </sheetData>
  <sheetProtection/>
  <mergeCells count="4">
    <mergeCell ref="F3:G3"/>
    <mergeCell ref="H3:I3"/>
    <mergeCell ref="A4:G4"/>
    <mergeCell ref="H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rightToLeft="1" zoomScale="96" zoomScaleNormal="96" zoomScalePageLayoutView="0" workbookViewId="0" topLeftCell="A1">
      <selection activeCell="A20" sqref="A20"/>
    </sheetView>
  </sheetViews>
  <sheetFormatPr defaultColWidth="11.421875" defaultRowHeight="15"/>
  <cols>
    <col min="1" max="1" width="15.57421875" style="103" customWidth="1"/>
    <col min="2" max="7" width="11.421875" style="103" customWidth="1"/>
    <col min="8" max="8" width="35.57421875" style="103" customWidth="1"/>
    <col min="9" max="9" width="17.140625" style="103" customWidth="1"/>
    <col min="10" max="10" width="15.57421875" style="103" customWidth="1"/>
    <col min="11" max="12" width="11.421875" style="103" customWidth="1"/>
    <col min="13" max="13" width="18.7109375" style="103" customWidth="1"/>
    <col min="14" max="16384" width="11.421875" style="103" customWidth="1"/>
  </cols>
  <sheetData>
    <row r="1" spans="13:16" ht="14.25">
      <c r="M1" s="13"/>
      <c r="P1" s="13"/>
    </row>
    <row r="2" spans="1:16" ht="45.75" customHeight="1">
      <c r="A2" s="321" t="s">
        <v>143</v>
      </c>
      <c r="B2" s="321"/>
      <c r="C2" s="321"/>
      <c r="D2" s="321"/>
      <c r="E2" s="71"/>
      <c r="F2" s="71"/>
      <c r="G2" s="322" t="s">
        <v>144</v>
      </c>
      <c r="H2" s="322"/>
      <c r="I2" s="322"/>
      <c r="J2" s="15"/>
      <c r="M2" s="13"/>
      <c r="P2" s="13"/>
    </row>
    <row r="3" spans="1:16" ht="31.5" customHeight="1">
      <c r="A3" s="323" t="s">
        <v>31</v>
      </c>
      <c r="B3" s="325" t="s">
        <v>1</v>
      </c>
      <c r="C3" s="326"/>
      <c r="D3" s="326"/>
      <c r="E3" s="327" t="s">
        <v>2</v>
      </c>
      <c r="F3" s="327"/>
      <c r="G3" s="328"/>
      <c r="H3" s="284" t="s">
        <v>32</v>
      </c>
      <c r="I3" s="285"/>
      <c r="J3" s="16"/>
      <c r="M3" s="13"/>
      <c r="P3" s="13"/>
    </row>
    <row r="4" spans="1:11" ht="37.5">
      <c r="A4" s="324"/>
      <c r="B4" s="43" t="s">
        <v>4</v>
      </c>
      <c r="C4" s="42" t="s">
        <v>5</v>
      </c>
      <c r="D4" s="44" t="s">
        <v>6</v>
      </c>
      <c r="E4" s="7" t="s">
        <v>4</v>
      </c>
      <c r="F4" s="5" t="s">
        <v>5</v>
      </c>
      <c r="G4" s="10" t="s">
        <v>6</v>
      </c>
      <c r="H4" s="286"/>
      <c r="I4" s="287"/>
      <c r="K4" s="13"/>
    </row>
    <row r="5" spans="1:13" ht="21.75">
      <c r="A5" s="97" t="s">
        <v>33</v>
      </c>
      <c r="B5" s="157">
        <v>82462</v>
      </c>
      <c r="C5" s="158">
        <v>83842</v>
      </c>
      <c r="D5" s="131">
        <f aca="true" t="shared" si="0" ref="D5:D12">SUM(B5:C5)</f>
        <v>166304</v>
      </c>
      <c r="E5" s="92">
        <f>(B5/$B$17)*100</f>
        <v>19.70441701812447</v>
      </c>
      <c r="F5" s="106">
        <f>(C5/$C$17)*100</f>
        <v>34.87807110231045</v>
      </c>
      <c r="G5" s="107">
        <f>(D5/$D$17)*100</f>
        <v>25.24036965703974</v>
      </c>
      <c r="H5" s="319" t="s">
        <v>34</v>
      </c>
      <c r="I5" s="320"/>
      <c r="M5" s="13"/>
    </row>
    <row r="6" spans="1:13" ht="21.75">
      <c r="A6" s="97" t="s">
        <v>35</v>
      </c>
      <c r="B6" s="52">
        <v>74842</v>
      </c>
      <c r="C6" s="152">
        <v>70237</v>
      </c>
      <c r="D6" s="126">
        <f t="shared" si="0"/>
        <v>145079</v>
      </c>
      <c r="E6" s="93">
        <f aca="true" t="shared" si="1" ref="E6:E17">(B6/$B$17)*100</f>
        <v>17.883606733652734</v>
      </c>
      <c r="F6" s="127">
        <f aca="true" t="shared" si="2" ref="F6:F17">(C6/$C$17)*100</f>
        <v>29.218423701879477</v>
      </c>
      <c r="G6" s="105">
        <f aca="true" t="shared" si="3" ref="G6:G17">(D6/$D$17)*100</f>
        <v>22.018998878401412</v>
      </c>
      <c r="H6" s="313" t="s">
        <v>36</v>
      </c>
      <c r="I6" s="314"/>
      <c r="M6" s="13"/>
    </row>
    <row r="7" spans="1:13" ht="21.75">
      <c r="A7" s="97" t="s">
        <v>91</v>
      </c>
      <c r="B7" s="52">
        <v>26428</v>
      </c>
      <c r="C7" s="152">
        <v>24878</v>
      </c>
      <c r="D7" s="126">
        <f t="shared" si="0"/>
        <v>51306</v>
      </c>
      <c r="E7" s="93">
        <f t="shared" si="1"/>
        <v>6.315009737272846</v>
      </c>
      <c r="F7" s="127">
        <f t="shared" si="2"/>
        <v>10.34918838867488</v>
      </c>
      <c r="G7" s="105">
        <f t="shared" si="3"/>
        <v>7.786838594526174</v>
      </c>
      <c r="H7" s="313" t="s">
        <v>37</v>
      </c>
      <c r="I7" s="314"/>
      <c r="M7" s="13"/>
    </row>
    <row r="8" spans="1:13" ht="21.75">
      <c r="A8" s="97" t="s">
        <v>38</v>
      </c>
      <c r="B8" s="52">
        <v>47159</v>
      </c>
      <c r="C8" s="152">
        <v>14325</v>
      </c>
      <c r="D8" s="126">
        <f t="shared" si="0"/>
        <v>61484</v>
      </c>
      <c r="E8" s="93">
        <f t="shared" si="1"/>
        <v>11.268712887848123</v>
      </c>
      <c r="F8" s="127">
        <f t="shared" si="2"/>
        <v>5.959165675205711</v>
      </c>
      <c r="G8" s="105">
        <f t="shared" si="3"/>
        <v>9.331578843524097</v>
      </c>
      <c r="H8" s="313" t="s">
        <v>39</v>
      </c>
      <c r="I8" s="314"/>
      <c r="M8" s="13"/>
    </row>
    <row r="9" spans="1:13" ht="21.75">
      <c r="A9" s="97" t="s">
        <v>40</v>
      </c>
      <c r="B9" s="52">
        <v>39495</v>
      </c>
      <c r="C9" s="152">
        <v>11095</v>
      </c>
      <c r="D9" s="126">
        <f t="shared" si="0"/>
        <v>50590</v>
      </c>
      <c r="E9" s="93">
        <f t="shared" si="1"/>
        <v>9.437388738216706</v>
      </c>
      <c r="F9" s="127">
        <f t="shared" si="2"/>
        <v>4.615493414757931</v>
      </c>
      <c r="G9" s="105">
        <f t="shared" si="3"/>
        <v>7.67816950253536</v>
      </c>
      <c r="H9" s="313" t="s">
        <v>41</v>
      </c>
      <c r="I9" s="314"/>
      <c r="M9" s="13"/>
    </row>
    <row r="10" spans="1:13" ht="21.75">
      <c r="A10" s="97" t="s">
        <v>42</v>
      </c>
      <c r="B10" s="52">
        <v>27393</v>
      </c>
      <c r="C10" s="152">
        <v>1572</v>
      </c>
      <c r="D10" s="126">
        <f t="shared" si="0"/>
        <v>28965</v>
      </c>
      <c r="E10" s="93">
        <f t="shared" si="1"/>
        <v>6.545597916343087</v>
      </c>
      <c r="F10" s="127">
        <f t="shared" si="2"/>
        <v>0.6539482332581764</v>
      </c>
      <c r="G10" s="105">
        <f t="shared" si="3"/>
        <v>4.3960897339580285</v>
      </c>
      <c r="H10" s="313" t="s">
        <v>43</v>
      </c>
      <c r="I10" s="314"/>
      <c r="M10" s="13"/>
    </row>
    <row r="11" spans="1:9" ht="30" customHeight="1">
      <c r="A11" s="99" t="s">
        <v>44</v>
      </c>
      <c r="B11" s="45">
        <f>SUM(B5:B10)</f>
        <v>297779</v>
      </c>
      <c r="C11" s="9">
        <f>SUM(C5:C10)</f>
        <v>205949</v>
      </c>
      <c r="D11" s="9">
        <f t="shared" si="0"/>
        <v>503728</v>
      </c>
      <c r="E11" s="218">
        <f t="shared" si="1"/>
        <v>71.15473303145797</v>
      </c>
      <c r="F11" s="219">
        <f t="shared" si="2"/>
        <v>85.67429051608663</v>
      </c>
      <c r="G11" s="219">
        <f t="shared" si="3"/>
        <v>76.4520452099848</v>
      </c>
      <c r="H11" s="311" t="s">
        <v>45</v>
      </c>
      <c r="I11" s="312"/>
    </row>
    <row r="12" spans="1:9" ht="21.75">
      <c r="A12" s="97" t="s">
        <v>50</v>
      </c>
      <c r="B12" s="52">
        <v>44491</v>
      </c>
      <c r="C12" s="152">
        <v>18799</v>
      </c>
      <c r="D12" s="126">
        <f t="shared" si="0"/>
        <v>63290</v>
      </c>
      <c r="E12" s="220">
        <f t="shared" si="1"/>
        <v>10.631190336802113</v>
      </c>
      <c r="F12" s="221">
        <f t="shared" si="2"/>
        <v>7.820338954847621</v>
      </c>
      <c r="G12" s="127">
        <f t="shared" si="3"/>
        <v>9.605679933098694</v>
      </c>
      <c r="H12" s="313" t="s">
        <v>47</v>
      </c>
      <c r="I12" s="314"/>
    </row>
    <row r="13" spans="1:9" ht="21.75">
      <c r="A13" s="97" t="s">
        <v>48</v>
      </c>
      <c r="B13" s="52">
        <v>42424</v>
      </c>
      <c r="C13" s="152">
        <v>8966</v>
      </c>
      <c r="D13" s="152">
        <v>51390</v>
      </c>
      <c r="E13" s="220">
        <f t="shared" si="1"/>
        <v>10.137277625778086</v>
      </c>
      <c r="F13" s="221">
        <f t="shared" si="2"/>
        <v>3.7298345161531867</v>
      </c>
      <c r="G13" s="221">
        <f t="shared" si="3"/>
        <v>7.799587482413364</v>
      </c>
      <c r="H13" s="313" t="s">
        <v>49</v>
      </c>
      <c r="I13" s="314"/>
    </row>
    <row r="14" spans="1:9" ht="21.75">
      <c r="A14" s="97" t="s">
        <v>46</v>
      </c>
      <c r="B14" s="52">
        <v>10814</v>
      </c>
      <c r="C14" s="152">
        <v>3617</v>
      </c>
      <c r="D14" s="152">
        <v>14431</v>
      </c>
      <c r="E14" s="220">
        <f t="shared" si="1"/>
        <v>2.5840213144720967</v>
      </c>
      <c r="F14" s="221">
        <f t="shared" si="2"/>
        <v>1.5046633331392012</v>
      </c>
      <c r="G14" s="221">
        <f t="shared" si="3"/>
        <v>2.190228584524368</v>
      </c>
      <c r="H14" s="313" t="s">
        <v>51</v>
      </c>
      <c r="I14" s="314"/>
    </row>
    <row r="15" spans="1:9" ht="21.75">
      <c r="A15" s="100" t="s">
        <v>52</v>
      </c>
      <c r="B15" s="45">
        <f>SUM(B12:B14)</f>
        <v>97729</v>
      </c>
      <c r="C15" s="9">
        <f>SUM(C12:C14)</f>
        <v>31382</v>
      </c>
      <c r="D15" s="9">
        <f>SUM(D12:D14)</f>
        <v>129111</v>
      </c>
      <c r="E15" s="218">
        <f t="shared" si="1"/>
        <v>23.352489277052292</v>
      </c>
      <c r="F15" s="219">
        <f t="shared" si="2"/>
        <v>13.054836804140008</v>
      </c>
      <c r="G15" s="219">
        <f t="shared" si="3"/>
        <v>19.595496000036423</v>
      </c>
      <c r="H15" s="315" t="s">
        <v>53</v>
      </c>
      <c r="I15" s="316"/>
    </row>
    <row r="16" spans="1:9" ht="22.5">
      <c r="A16" s="147" t="s">
        <v>54</v>
      </c>
      <c r="B16" s="160">
        <v>22987</v>
      </c>
      <c r="C16" s="156">
        <v>3055</v>
      </c>
      <c r="D16" s="156">
        <v>26042</v>
      </c>
      <c r="E16" s="222">
        <f t="shared" si="1"/>
        <v>5.492777691489743</v>
      </c>
      <c r="F16" s="223">
        <f t="shared" si="2"/>
        <v>1.2708726797733645</v>
      </c>
      <c r="G16" s="223">
        <f t="shared" si="3"/>
        <v>3.952458789978767</v>
      </c>
      <c r="H16" s="317" t="s">
        <v>55</v>
      </c>
      <c r="I16" s="318"/>
    </row>
    <row r="17" spans="1:9" ht="23.25">
      <c r="A17" s="23" t="s">
        <v>18</v>
      </c>
      <c r="B17" s="32">
        <f>B16+B15+B11</f>
        <v>418495</v>
      </c>
      <c r="C17" s="14">
        <f>C16+C15+C11</f>
        <v>240386</v>
      </c>
      <c r="D17" s="14">
        <f>D16+D15+D11</f>
        <v>658881</v>
      </c>
      <c r="E17" s="224">
        <f t="shared" si="1"/>
        <v>100</v>
      </c>
      <c r="F17" s="225">
        <f t="shared" si="2"/>
        <v>100</v>
      </c>
      <c r="G17" s="225">
        <f t="shared" si="3"/>
        <v>100</v>
      </c>
      <c r="H17" s="309" t="s">
        <v>19</v>
      </c>
      <c r="I17" s="310"/>
    </row>
    <row r="20" ht="14.25">
      <c r="C20" s="6"/>
    </row>
  </sheetData>
  <sheetProtection/>
  <mergeCells count="19">
    <mergeCell ref="A2:D2"/>
    <mergeCell ref="G2:I2"/>
    <mergeCell ref="A3:A4"/>
    <mergeCell ref="B3:D3"/>
    <mergeCell ref="E3:G3"/>
    <mergeCell ref="H3:I4"/>
    <mergeCell ref="H5:I5"/>
    <mergeCell ref="H6:I6"/>
    <mergeCell ref="H7:I7"/>
    <mergeCell ref="H8:I8"/>
    <mergeCell ref="H9:I9"/>
    <mergeCell ref="H10:I10"/>
    <mergeCell ref="H17:I17"/>
    <mergeCell ref="H11:I11"/>
    <mergeCell ref="H12:I12"/>
    <mergeCell ref="H13:I13"/>
    <mergeCell ref="H14:I14"/>
    <mergeCell ref="H15:I15"/>
    <mergeCell ref="H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0"/>
  <sheetViews>
    <sheetView rightToLeft="1" zoomScale="96" zoomScaleNormal="96" zoomScalePageLayoutView="0" workbookViewId="0" topLeftCell="A1">
      <selection activeCell="A3" sqref="A3:A4"/>
    </sheetView>
  </sheetViews>
  <sheetFormatPr defaultColWidth="11.421875" defaultRowHeight="15"/>
  <cols>
    <col min="1" max="1" width="15.57421875" style="103" customWidth="1"/>
    <col min="2" max="7" width="11.421875" style="103" customWidth="1"/>
    <col min="8" max="8" width="35.57421875" style="103" customWidth="1"/>
    <col min="9" max="9" width="17.140625" style="103" customWidth="1"/>
    <col min="10" max="10" width="15.57421875" style="103" customWidth="1"/>
    <col min="11" max="12" width="11.421875" style="103" customWidth="1"/>
    <col min="13" max="13" width="18.7109375" style="103" customWidth="1"/>
    <col min="14" max="16384" width="11.421875" style="103" customWidth="1"/>
  </cols>
  <sheetData>
    <row r="2" spans="1:10" ht="51.75" customHeight="1">
      <c r="A2" s="300" t="s">
        <v>185</v>
      </c>
      <c r="B2" s="300"/>
      <c r="C2" s="300"/>
      <c r="D2" s="300"/>
      <c r="E2" s="336" t="s">
        <v>142</v>
      </c>
      <c r="F2" s="336"/>
      <c r="G2" s="336"/>
      <c r="H2" s="336"/>
      <c r="I2" s="15"/>
      <c r="J2" s="15"/>
    </row>
    <row r="3" spans="1:10" ht="24.75" customHeight="1">
      <c r="A3" s="329" t="s">
        <v>20</v>
      </c>
      <c r="B3" s="331" t="s">
        <v>1</v>
      </c>
      <c r="C3" s="282"/>
      <c r="D3" s="282"/>
      <c r="E3" s="332" t="s">
        <v>2</v>
      </c>
      <c r="F3" s="332"/>
      <c r="G3" s="333"/>
      <c r="H3" s="334" t="s">
        <v>21</v>
      </c>
      <c r="I3" s="36"/>
      <c r="J3" s="16"/>
    </row>
    <row r="4" spans="1:8" ht="37.5">
      <c r="A4" s="330"/>
      <c r="B4" s="1" t="s">
        <v>4</v>
      </c>
      <c r="C4" s="2" t="s">
        <v>5</v>
      </c>
      <c r="D4" s="3" t="s">
        <v>6</v>
      </c>
      <c r="E4" s="7" t="s">
        <v>4</v>
      </c>
      <c r="F4" s="2" t="s">
        <v>5</v>
      </c>
      <c r="G4" s="10" t="s">
        <v>6</v>
      </c>
      <c r="H4" s="335"/>
    </row>
    <row r="5" spans="1:8" ht="22.5">
      <c r="A5" s="146" t="s">
        <v>22</v>
      </c>
      <c r="B5" s="153">
        <v>145725</v>
      </c>
      <c r="C5" s="70">
        <v>74790</v>
      </c>
      <c r="D5" s="149">
        <f>SUM(B5:C5)</f>
        <v>220515</v>
      </c>
      <c r="E5" s="127">
        <f aca="true" t="shared" si="0" ref="E5:E10">(B5/$B$10)*100</f>
        <v>34.821204554415225</v>
      </c>
      <c r="F5" s="11">
        <f aca="true" t="shared" si="1" ref="F5:F10">(C5/$C$10)*100</f>
        <v>31.11246079222584</v>
      </c>
      <c r="G5" s="127">
        <f aca="true" t="shared" si="2" ref="G5:G10">(D5/$D$10)*100</f>
        <v>33.46810729099792</v>
      </c>
      <c r="H5" s="38" t="s">
        <v>23</v>
      </c>
    </row>
    <row r="6" spans="1:13" ht="22.5">
      <c r="A6" s="147" t="s">
        <v>24</v>
      </c>
      <c r="B6" s="154">
        <v>261862</v>
      </c>
      <c r="C6" s="61">
        <v>158156</v>
      </c>
      <c r="D6" s="150">
        <f>SUM(B6:C6)</f>
        <v>420018</v>
      </c>
      <c r="E6" s="127">
        <f t="shared" si="0"/>
        <v>62.572312691907904</v>
      </c>
      <c r="F6" s="11">
        <f t="shared" si="1"/>
        <v>65.79251703510188</v>
      </c>
      <c r="G6" s="127">
        <f t="shared" si="2"/>
        <v>63.74717134050003</v>
      </c>
      <c r="H6" s="38" t="s">
        <v>25</v>
      </c>
      <c r="I6" s="6"/>
      <c r="L6" s="6"/>
      <c r="M6" s="13"/>
    </row>
    <row r="7" spans="1:13" ht="22.5">
      <c r="A7" s="147" t="s">
        <v>26</v>
      </c>
      <c r="B7" s="154">
        <v>395</v>
      </c>
      <c r="C7" s="61">
        <v>2529</v>
      </c>
      <c r="D7" s="150">
        <f>SUM(B7:C7)</f>
        <v>2924</v>
      </c>
      <c r="E7" s="127">
        <f t="shared" si="0"/>
        <v>0.09438583495621214</v>
      </c>
      <c r="F7" s="11">
        <f t="shared" si="1"/>
        <v>1.0520579401462649</v>
      </c>
      <c r="G7" s="127">
        <f t="shared" si="2"/>
        <v>0.4437827164541093</v>
      </c>
      <c r="H7" s="38" t="s">
        <v>27</v>
      </c>
      <c r="M7" s="13"/>
    </row>
    <row r="8" spans="1:13" ht="22.5">
      <c r="A8" s="147" t="s">
        <v>28</v>
      </c>
      <c r="B8" s="154">
        <v>886</v>
      </c>
      <c r="C8" s="61">
        <v>3826</v>
      </c>
      <c r="D8" s="150">
        <f>SUM(B8:C8)</f>
        <v>4712</v>
      </c>
      <c r="E8" s="127">
        <f t="shared" si="0"/>
        <v>0.21171101207899737</v>
      </c>
      <c r="F8" s="11">
        <f t="shared" si="1"/>
        <v>1.5916068323446455</v>
      </c>
      <c r="G8" s="127">
        <f t="shared" si="2"/>
        <v>0.7151519014814511</v>
      </c>
      <c r="H8" s="38" t="s">
        <v>29</v>
      </c>
      <c r="M8" s="13"/>
    </row>
    <row r="9" spans="1:13" ht="22.5">
      <c r="A9" s="148" t="s">
        <v>30</v>
      </c>
      <c r="B9" s="155">
        <v>9627</v>
      </c>
      <c r="C9" s="156">
        <v>1085</v>
      </c>
      <c r="D9" s="151">
        <f>SUM(B9:C9)</f>
        <v>10712</v>
      </c>
      <c r="E9" s="127">
        <f t="shared" si="0"/>
        <v>2.3003859066416563</v>
      </c>
      <c r="F9" s="11">
        <f t="shared" si="1"/>
        <v>0.451357400181375</v>
      </c>
      <c r="G9" s="127">
        <f t="shared" si="2"/>
        <v>1.625786750566491</v>
      </c>
      <c r="H9" s="38" t="s">
        <v>17</v>
      </c>
      <c r="M9" s="13"/>
    </row>
    <row r="10" spans="1:8" ht="23.25">
      <c r="A10" s="58" t="s">
        <v>18</v>
      </c>
      <c r="B10" s="32">
        <f>SUM(B5:B9)</f>
        <v>418495</v>
      </c>
      <c r="C10" s="14">
        <f>SUM(C5:C9)</f>
        <v>240386</v>
      </c>
      <c r="D10" s="50">
        <f>SUM(D5:D9)</f>
        <v>658881</v>
      </c>
      <c r="E10" s="94">
        <f t="shared" si="0"/>
        <v>100</v>
      </c>
      <c r="F10" s="8">
        <f t="shared" si="1"/>
        <v>100</v>
      </c>
      <c r="G10" s="59">
        <f t="shared" si="2"/>
        <v>100</v>
      </c>
      <c r="H10" s="26" t="s">
        <v>19</v>
      </c>
    </row>
  </sheetData>
  <sheetProtection/>
  <mergeCells count="6">
    <mergeCell ref="A3:A4"/>
    <mergeCell ref="B3:D3"/>
    <mergeCell ref="E3:G3"/>
    <mergeCell ref="H3:H4"/>
    <mergeCell ref="A2:D2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yosra.masoudi</dc:creator>
  <cp:keywords/>
  <dc:description/>
  <cp:lastModifiedBy>Sofiene Darbali  (Démographie)</cp:lastModifiedBy>
  <dcterms:created xsi:type="dcterms:W3CDTF">2016-10-07T10:57:02Z</dcterms:created>
  <dcterms:modified xsi:type="dcterms:W3CDTF">2022-11-28T09:08:14Z</dcterms:modified>
  <cp:category/>
  <cp:version/>
  <cp:contentType/>
  <cp:contentStatus/>
</cp:coreProperties>
</file>